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d9a34e8287a50b/VMB_Partners/01.Consultanta_Semnate/Suceava/Clarificari/1.Eximbank/"/>
    </mc:Choice>
  </mc:AlternateContent>
  <xr:revisionPtr revIDLastSave="0" documentId="8_{9C47134E-1C38-483E-A2F6-37BD69C6EF98}" xr6:coauthVersionLast="47" xr6:coauthVersionMax="47" xr10:uidLastSave="{00000000-0000-0000-0000-000000000000}"/>
  <bookViews>
    <workbookView xWindow="-108" yWindow="-108" windowWidth="23256" windowHeight="12576" xr2:uid="{68B3738D-EF20-48D9-9847-57FF461239D4}"/>
  </bookViews>
  <sheets>
    <sheet name="credit50mil" sheetId="1" r:id="rId1"/>
  </sheets>
  <externalReferences>
    <externalReference r:id="rId2"/>
    <externalReference r:id="rId3"/>
    <externalReference r:id="rId4"/>
    <externalReference r:id="rId5"/>
  </externalReferences>
  <definedNames>
    <definedName name="Capital_Expenditures___Culture___Sports" localSheetId="0">'[1]Buget Condensat'!#REF!</definedName>
    <definedName name="Capital_Expenditures___Culture___Sports">'[1]Buget Condensat'!#REF!</definedName>
    <definedName name="Capital_Expenditures___Education" localSheetId="0">'[1]Buget Condensat'!#REF!</definedName>
    <definedName name="Capital_Expenditures___Education">'[1]Buget Condensat'!#REF!</definedName>
    <definedName name="Capital_Expenditures___General_Administration" localSheetId="0">'[1]Buget Condensat'!#REF!</definedName>
    <definedName name="Capital_Expenditures___General_Administration">'[1]Buget Condensat'!#REF!</definedName>
    <definedName name="Capital_Expenditures___Health" localSheetId="0">'[1]Buget Condensat'!#REF!</definedName>
    <definedName name="Capital_Expenditures___Health">'[1]Buget Condensat'!#REF!</definedName>
    <definedName name="Capital_Expenditures___Other_Activities" localSheetId="0">'[1]Buget Condensat'!#REF!</definedName>
    <definedName name="Capital_Expenditures___Other_Activities">'[1]Buget Condensat'!#REF!</definedName>
    <definedName name="Capital_Expenditures___Public_Works___Housing">'[1]Buget Condensat'!#REF!</definedName>
    <definedName name="Capital_Expenditures___Social_Assistance">'[1]Buget Condensat'!#REF!</definedName>
    <definedName name="Capital_Expenditures___Transportation___Communication">'[1]Buget Condensat'!#REF!</definedName>
    <definedName name="Capital_Expenditures__Other_Economic_Activities">'[1]Buget Condensat'!#REF!</definedName>
    <definedName name="Change_in_Operating_Expenditures">'[1]Buget Condensat'!#REF!</definedName>
    <definedName name="creditnou">#REF!</definedName>
    <definedName name="_xlnm.Database" localSheetId="0">#REF!</definedName>
    <definedName name="_xlnm.Database">#REF!</definedName>
    <definedName name="db">#REF!</definedName>
    <definedName name="Deflator__Base_Year___1995" localSheetId="0">'[1]Buget Condensat'!#REF!</definedName>
    <definedName name="Deflator__Base_Year___1995">'[1]Buget Condensat'!#REF!</definedName>
    <definedName name="Deflator__Base_Year___1997" localSheetId="0">'[1]Buget Condensat'!#REF!</definedName>
    <definedName name="Deflator__Base_Year___1997">'[1]Buget Condensat'!#REF!</definedName>
    <definedName name="indfin">'[3]Buget Condensat'!$C$76:$Q$76</definedName>
    <definedName name="Net_Outstanding_Debt">'[1]Buget Condensat'!#REF!</definedName>
    <definedName name="Proceeds_from_the_sale_of_public_property">'[1]Buget Condensat'!#REF!</definedName>
    <definedName name="Recurring_Surplus__Deficit">'[4]"Cash Flow"'!$C$36:$AM$36</definedName>
    <definedName name="Total_Population">'[1]Buget Condensat'!#REF!</definedName>
    <definedName name="trageri">#REF!</definedName>
    <definedName name="trezoreri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E45" i="1"/>
  <c r="E43" i="1"/>
  <c r="E40" i="1"/>
  <c r="E38" i="1"/>
  <c r="E36" i="1"/>
  <c r="E32" i="1"/>
  <c r="E29" i="1"/>
  <c r="E27" i="1"/>
  <c r="E25" i="1"/>
  <c r="E22" i="1"/>
  <c r="D22" i="1"/>
  <c r="D14" i="1"/>
  <c r="D13" i="1"/>
  <c r="D12" i="1"/>
  <c r="G4" i="1"/>
  <c r="G3" i="1"/>
  <c r="G5" i="1"/>
  <c r="D15" i="1" l="1"/>
  <c r="D23" i="1"/>
  <c r="D16" i="1" l="1"/>
  <c r="D24" i="1"/>
  <c r="D17" i="1" l="1"/>
  <c r="D25" i="1"/>
  <c r="D26" i="1" l="1"/>
  <c r="D18" i="1"/>
  <c r="D27" i="1" l="1"/>
  <c r="D19" i="1"/>
  <c r="D20" i="1" l="1"/>
  <c r="D28" i="1"/>
  <c r="D21" i="1" l="1"/>
  <c r="D29" i="1"/>
  <c r="D30" i="1" l="1"/>
  <c r="D31" i="1" l="1"/>
  <c r="D32" i="1" l="1"/>
  <c r="D33" i="1" l="1"/>
  <c r="D34" i="1" l="1"/>
  <c r="D35" i="1" l="1"/>
  <c r="D36" i="1" l="1"/>
  <c r="D37" i="1" l="1"/>
  <c r="D38" i="1" l="1"/>
  <c r="D39" i="1" l="1"/>
  <c r="D40" i="1" l="1"/>
  <c r="D41" i="1" l="1"/>
  <c r="D42" i="1" l="1"/>
  <c r="D43" i="1" l="1"/>
  <c r="D44" i="1" l="1"/>
  <c r="D45" i="1" l="1"/>
  <c r="F140" i="1" l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141" i="1"/>
  <c r="F58" i="1"/>
  <c r="D46" i="1"/>
  <c r="F78" i="1"/>
  <c r="F74" i="1"/>
  <c r="F70" i="1"/>
  <c r="F66" i="1"/>
  <c r="F59" i="1"/>
  <c r="F60" i="1"/>
  <c r="F75" i="1"/>
  <c r="F71" i="1"/>
  <c r="F67" i="1"/>
  <c r="F61" i="1"/>
  <c r="F79" i="1"/>
  <c r="F62" i="1"/>
  <c r="F76" i="1"/>
  <c r="F72" i="1"/>
  <c r="F68" i="1"/>
  <c r="F63" i="1"/>
  <c r="F64" i="1"/>
  <c r="F80" i="1"/>
  <c r="F77" i="1"/>
  <c r="F73" i="1"/>
  <c r="F69" i="1"/>
  <c r="F65" i="1"/>
  <c r="F57" i="1"/>
  <c r="F56" i="1"/>
  <c r="F55" i="1"/>
  <c r="F54" i="1"/>
  <c r="F53" i="1"/>
  <c r="F52" i="1"/>
  <c r="F51" i="1"/>
  <c r="F50" i="1"/>
  <c r="F49" i="1"/>
  <c r="F48" i="1"/>
  <c r="F47" i="1"/>
  <c r="F46" i="1"/>
  <c r="D47" i="1" l="1"/>
  <c r="F157" i="1"/>
  <c r="D48" i="1" l="1"/>
  <c r="D49" i="1" l="1"/>
  <c r="D50" i="1" l="1"/>
  <c r="D51" i="1" l="1"/>
  <c r="D52" i="1" l="1"/>
  <c r="D53" i="1" l="1"/>
  <c r="D54" i="1" l="1"/>
  <c r="D55" i="1" l="1"/>
  <c r="D56" i="1" l="1"/>
  <c r="D57" i="1" l="1"/>
  <c r="D58" i="1" l="1"/>
  <c r="D59" i="1" l="1"/>
  <c r="D60" i="1" l="1"/>
  <c r="D61" i="1" l="1"/>
  <c r="D62" i="1" l="1"/>
  <c r="D63" i="1" l="1"/>
  <c r="D64" i="1" l="1"/>
  <c r="D65" i="1" l="1"/>
  <c r="D66" i="1" l="1"/>
  <c r="D67" i="1" l="1"/>
  <c r="D68" i="1" l="1"/>
  <c r="D69" i="1" l="1"/>
  <c r="D70" i="1" l="1"/>
  <c r="D71" i="1" l="1"/>
  <c r="D72" i="1" l="1"/>
  <c r="D73" i="1" l="1"/>
  <c r="D74" i="1" l="1"/>
  <c r="D75" i="1" l="1"/>
  <c r="D76" i="1" l="1"/>
  <c r="D77" i="1" l="1"/>
  <c r="D78" i="1" l="1"/>
  <c r="D79" i="1" l="1"/>
  <c r="D80" i="1" l="1"/>
  <c r="D81" i="1" l="1"/>
  <c r="D82" i="1" l="1"/>
  <c r="D83" i="1" l="1"/>
  <c r="D84" i="1" l="1"/>
  <c r="D85" i="1" l="1"/>
  <c r="D86" i="1" l="1"/>
  <c r="D87" i="1" l="1"/>
  <c r="D88" i="1" l="1"/>
  <c r="D89" i="1" l="1"/>
  <c r="D90" i="1" l="1"/>
  <c r="D91" i="1" l="1"/>
  <c r="D92" i="1" l="1"/>
  <c r="D93" i="1" l="1"/>
  <c r="D94" i="1" l="1"/>
  <c r="D95" i="1" l="1"/>
  <c r="D96" i="1" l="1"/>
  <c r="D97" i="1" l="1"/>
  <c r="D98" i="1" l="1"/>
  <c r="D99" i="1" l="1"/>
  <c r="D100" i="1" l="1"/>
  <c r="D101" i="1" l="1"/>
  <c r="D102" i="1" l="1"/>
  <c r="D103" i="1" l="1"/>
  <c r="D104" i="1" l="1"/>
  <c r="D105" i="1" l="1"/>
  <c r="D106" i="1" l="1"/>
  <c r="D107" i="1" l="1"/>
  <c r="D108" i="1" l="1"/>
  <c r="D109" i="1" l="1"/>
  <c r="D110" i="1" l="1"/>
  <c r="D111" i="1" l="1"/>
  <c r="D112" i="1" l="1"/>
  <c r="D113" i="1" l="1"/>
  <c r="D114" i="1" l="1"/>
  <c r="D115" i="1" l="1"/>
  <c r="D116" i="1" l="1"/>
  <c r="D117" i="1" l="1"/>
  <c r="D118" i="1" l="1"/>
  <c r="D119" i="1" l="1"/>
  <c r="D120" i="1" l="1"/>
  <c r="D121" i="1" l="1"/>
  <c r="D122" i="1" l="1"/>
  <c r="D123" i="1" l="1"/>
  <c r="D124" i="1" l="1"/>
  <c r="D125" i="1" l="1"/>
  <c r="D126" i="1" l="1"/>
  <c r="D127" i="1" l="1"/>
  <c r="D128" i="1" l="1"/>
  <c r="D129" i="1" l="1"/>
  <c r="D130" i="1" l="1"/>
  <c r="D131" i="1" l="1"/>
  <c r="D132" i="1" l="1"/>
  <c r="D133" i="1" l="1"/>
  <c r="D134" i="1" l="1"/>
  <c r="D135" i="1" l="1"/>
  <c r="D136" i="1" l="1"/>
  <c r="D137" i="1" l="1"/>
  <c r="D138" i="1" l="1"/>
  <c r="D139" i="1" l="1"/>
  <c r="D140" i="1" l="1"/>
  <c r="D141" i="1" l="1"/>
</calcChain>
</file>

<file path=xl/sharedStrings.xml><?xml version="1.0" encoding="utf-8"?>
<sst xmlns="http://schemas.openxmlformats.org/spreadsheetml/2006/main" count="16" uniqueCount="15">
  <si>
    <t>trageri</t>
  </si>
  <si>
    <t>lei</t>
  </si>
  <si>
    <t>Rate capital</t>
  </si>
  <si>
    <t>Per. Gratie</t>
  </si>
  <si>
    <t>luni</t>
  </si>
  <si>
    <t>Per. Rambursare</t>
  </si>
  <si>
    <t>Dobanda</t>
  </si>
  <si>
    <t>ROBOR3m +</t>
  </si>
  <si>
    <t>Valoare credit</t>
  </si>
  <si>
    <t>Comision acordare</t>
  </si>
  <si>
    <t>Sold</t>
  </si>
  <si>
    <t>TOTAL</t>
  </si>
  <si>
    <t>x%</t>
  </si>
  <si>
    <t>Trageri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</si>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</sst>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1" fillId="0" borderId="0" xfId="2"/>
    <xf numFmtId="14" fontId="1" fillId="0" borderId="0" xfId="2" applyNumberFormat="1"/>
    <xf numFmtId="4" fontId="1" fillId="0" borderId="0" xfId="2" applyNumberFormat="1"/>
    <xf numFmtId="10" fontId="1" fillId="0" borderId="0" xfId="2" applyNumberFormat="1"/>
    <xf numFmtId="0" fontId="3" fillId="0" borderId="0" xfId="2" applyFont="1"/>
    <xf numFmtId="10" fontId="1" fillId="0" borderId="0" xfId="1" applyNumberFormat="1"/>
    <xf numFmtId="164" fontId="1" fillId="0" borderId="0" xfId="2" applyNumberFormat="1"/>
    <xf numFmtId="2" fontId="1" fillId="0" borderId="0" xfId="2" applyNumberFormat="1"/>
    <xf numFmtId="0" fontId="2" fillId="0" borderId="0" xfId="2" applyFont="1"/>
    <xf numFmtId="0" fontId="1" fillId="0" borderId="0" xfId="2" applyBorder="1"/>
    <xf numFmtId="4" fontId="1" fillId="0" borderId="0" xfId="2" applyNumberFormat="1" applyBorder="1"/>
    <xf numFmtId="164" fontId="1" fillId="0" borderId="0" xfId="2" applyNumberFormat="1" applyBorder="1"/>
    <xf numFmtId="2" fontId="1" fillId="0" borderId="0" xfId="2" applyNumberFormat="1" applyBorder="1"/>
    <xf numFmtId="0" fontId="1" fillId="0" borderId="0" xfId="2" applyBorder="1" applyAlignment="1">
      <alignment vertical="justify"/>
    </xf>
    <xf numFmtId="14" fontId="1" fillId="0" borderId="0" xfId="2" applyNumberFormat="1" applyBorder="1"/>
    <xf numFmtId="10" fontId="1" fillId="0" borderId="0" xfId="2" applyNumberFormat="1" applyBorder="1"/>
    <xf numFmtId="0" fontId="2" fillId="0" borderId="0" xfId="2" applyFont="1" applyBorder="1"/>
    <xf numFmtId="4" fontId="2" fillId="0" borderId="0" xfId="2" applyNumberFormat="1" applyFont="1" applyBorder="1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1" fillId="0" borderId="4" xfId="2" applyBorder="1"/>
    <xf numFmtId="0" fontId="1" fillId="0" borderId="5" xfId="2" applyBorder="1"/>
    <xf numFmtId="4" fontId="1" fillId="0" borderId="5" xfId="2" applyNumberFormat="1" applyBorder="1"/>
    <xf numFmtId="0" fontId="1" fillId="0" borderId="9" xfId="2" applyBorder="1"/>
    <xf numFmtId="0" fontId="1" fillId="0" borderId="10" xfId="2" applyBorder="1"/>
    <xf numFmtId="0" fontId="1" fillId="0" borderId="11" xfId="2" applyBorder="1"/>
    <xf numFmtId="0" fontId="2" fillId="0" borderId="3" xfId="2" applyFont="1" applyBorder="1"/>
    <xf numFmtId="4" fontId="1" fillId="0" borderId="8" xfId="2" applyNumberFormat="1" applyBorder="1"/>
    <xf numFmtId="0" fontId="1" fillId="0" borderId="0" xfId="2" applyBorder="1" applyAlignment="1">
      <alignment horizontal="right"/>
    </xf>
    <xf numFmtId="10" fontId="1" fillId="0" borderId="5" xfId="2" applyNumberFormat="1" applyBorder="1" applyAlignment="1">
      <alignment horizontal="left"/>
    </xf>
    <xf numFmtId="0" fontId="1" fillId="0" borderId="6" xfId="2" applyBorder="1"/>
    <xf numFmtId="10" fontId="1" fillId="0" borderId="7" xfId="1" applyNumberFormat="1" applyBorder="1"/>
    <xf numFmtId="0" fontId="1" fillId="0" borderId="6" xfId="2" applyFont="1" applyBorder="1"/>
    <xf numFmtId="0" fontId="2" fillId="0" borderId="9" xfId="2" applyFont="1" applyBorder="1"/>
    <xf numFmtId="0" fontId="2" fillId="0" borderId="10" xfId="2" applyFont="1" applyBorder="1"/>
    <xf numFmtId="4" fontId="2" fillId="0" borderId="11" xfId="2" applyNumberFormat="1" applyFont="1" applyBorder="1"/>
  </cellXfs>
  <cellStyles count="3">
    <cellStyle name="Normal" xfId="0" builtinId="0"/>
    <cellStyle name="Normal 2 2" xfId="2" xr:uid="{174F8FD1-5399-4EB7-A07F-8B7A7F3DE80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Financial%20Analysis%20Tool%20Generic/1_Financial%20Accounts_GenericIasi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6bd9a34e8287a50b/VMB_Partners/01.Consultanta_Semnate/Suceava/montaj_nov2022.xlsx" TargetMode="External"/><Relationship Id="rId1" Type="http://schemas.openxmlformats.org/officeDocument/2006/relationships/externalLinkPath" Target="/6bd9a34e8287a50b/VMB_Partners/01.Consultanta_Semnate/Suceava/montaj_nov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ssociates%20In%20Rural/Desktop/Gaby/Baia%20Mare%20Model%20de%20analiza%20a%20creditel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SSOCI~1/LOCALS~1/Temp/Temporary%20Directory%201%20for%20Analiza%20Creditului%20APL.zip/Analiza%20Creditului%20APL/Romanian%20Financial%20Analysis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Budgeted Revenues"/>
      <sheetName val="2. Actual Revenues"/>
      <sheetName val="Buget Condensat"/>
      <sheetName val="Indicatori"/>
      <sheetName val="4. Tax Liability - Select Taxes"/>
      <sheetName val="5. Tax Collection - Select Tax"/>
      <sheetName val="6. Taxpayer Collection %"/>
      <sheetName val="7. Budgeted Expenditures"/>
      <sheetName val="8. Actual Expenditures"/>
      <sheetName val="10. Municipal Accounts Payable"/>
      <sheetName val="11. Contingent Muni. Liability"/>
      <sheetName val="12. Financial Accounts Summary"/>
      <sheetName val="13. Summary Tables 1"/>
      <sheetName val="14. Summary Tables 2"/>
      <sheetName val="15. Summary Charts"/>
      <sheetName val="16. Population Proje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get scurt"/>
      <sheetName val="Indicatori"/>
      <sheetName val="Anexa 1.3"/>
      <sheetName val="anexa 1.4"/>
      <sheetName val="Anexa 1.3cuimprumut"/>
      <sheetName val="anexa 1.4cuimprumut"/>
      <sheetName val="outstanding"/>
      <sheetName val="ImprumutTrez"/>
      <sheetName val="credit50mil"/>
      <sheetName val="BCR2020"/>
      <sheetName val="MFP2021"/>
      <sheetName val="MFP2018"/>
      <sheetName val="CEC2018"/>
      <sheetName val="CECrefin2018"/>
      <sheetName val="Credit CEC2015 - 10,08 mil."/>
      <sheetName val="credit CEC 2011"/>
      <sheetName val="BCRsiKFW"/>
      <sheetName val="Deutsche Bank"/>
      <sheetName val="Grad pentru ra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ţiuni"/>
      <sheetName val="Ipoteze"/>
      <sheetName val="Buget Constant"/>
      <sheetName val="Buget Condensat"/>
      <sheetName val="Buget Nominal"/>
      <sheetName val="Previziuni"/>
      <sheetName val="Indicatori"/>
      <sheetName val="Indicatori_grafice"/>
      <sheetName val="Datorii din credit"/>
    </sheetNames>
    <sheetDataSet>
      <sheetData sheetId="0"/>
      <sheetData sheetId="1"/>
      <sheetData sheetId="2"/>
      <sheetData sheetId="3">
        <row r="76">
          <cell r="F76">
            <v>33011967</v>
          </cell>
          <cell r="I76">
            <v>121919094</v>
          </cell>
          <cell r="L76">
            <v>55844696</v>
          </cell>
          <cell r="M76">
            <v>225587862</v>
          </cell>
          <cell r="N76">
            <v>197456000</v>
          </cell>
          <cell r="O76">
            <v>0</v>
          </cell>
          <cell r="P76">
            <v>0</v>
          </cell>
          <cell r="Q76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  <cell r="D36">
            <v>0</v>
          </cell>
          <cell r="E36">
            <v>0</v>
          </cell>
          <cell r="F36">
            <v>1491919769.315124</v>
          </cell>
          <cell r="G36" t="e">
            <v>#REF!</v>
          </cell>
          <cell r="H36">
            <v>0</v>
          </cell>
          <cell r="I36">
            <v>2125020550.5480003</v>
          </cell>
          <cell r="J36" t="e">
            <v>#REF!</v>
          </cell>
          <cell r="K36">
            <v>0</v>
          </cell>
          <cell r="L36">
            <v>0</v>
          </cell>
          <cell r="M36" t="e">
            <v>#REF!</v>
          </cell>
          <cell r="N36">
            <v>-719965851</v>
          </cell>
          <cell r="O36">
            <v>-476047688.96551722</v>
          </cell>
          <cell r="P36">
            <v>0</v>
          </cell>
          <cell r="Q36">
            <v>0</v>
          </cell>
          <cell r="R36">
            <v>61958985.517241381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D10E0-6A72-430E-A24D-C5EA7A89BD25}">
  <dimension ref="A1:AB174"/>
  <sheetViews>
    <sheetView tabSelected="1" workbookViewId="0">
      <selection activeCell="C127" sqref="C127"/>
    </sheetView>
  </sheetViews>
  <sheetFormatPr defaultRowHeight="13.2" x14ac:dyDescent="0.25"/>
  <cols>
    <col min="1" max="1" width="8.88671875" style="1" customWidth="1"/>
    <col min="2" max="2" width="16.88671875" style="1" customWidth="1"/>
    <col min="3" max="3" width="15.88671875" style="1" customWidth="1"/>
    <col min="4" max="4" width="13.77734375" style="1" customWidth="1"/>
    <col min="5" max="5" width="14.33203125" style="1" customWidth="1"/>
    <col min="6" max="6" width="13.33203125" style="1" customWidth="1"/>
    <col min="7" max="7" width="16.6640625" style="1" customWidth="1"/>
    <col min="8" max="8" width="14.21875" style="1" hidden="1" customWidth="1"/>
    <col min="9" max="9" width="11.44140625" style="1" hidden="1" customWidth="1"/>
    <col min="10" max="10" width="14" style="1" hidden="1" customWidth="1"/>
    <col min="11" max="11" width="10.88671875" style="1" customWidth="1"/>
    <col min="12" max="12" width="10.109375" style="1" bestFit="1" customWidth="1"/>
    <col min="13" max="13" width="8.88671875" style="1"/>
    <col min="14" max="14" width="14.44140625" style="1" customWidth="1"/>
    <col min="15" max="15" width="8.88671875" style="1" hidden="1" customWidth="1"/>
    <col min="16" max="16" width="12.6640625" style="1" bestFit="1" customWidth="1"/>
    <col min="17" max="17" width="9" style="1" bestFit="1" customWidth="1"/>
    <col min="18" max="21" width="9.5546875" style="1" bestFit="1" customWidth="1"/>
    <col min="22" max="28" width="9" style="1" bestFit="1" customWidth="1"/>
    <col min="29" max="16384" width="8.88671875" style="1"/>
  </cols>
  <sheetData>
    <row r="1" spans="2:28" x14ac:dyDescent="0.25">
      <c r="F1" s="19"/>
      <c r="G1" s="28" t="s">
        <v>0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2:28" ht="13.8" thickBot="1" x14ac:dyDescent="0.3">
      <c r="C2" s="2"/>
      <c r="F2" s="22"/>
      <c r="G2" s="24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"/>
      <c r="AB2" s="3"/>
    </row>
    <row r="3" spans="2:28" x14ac:dyDescent="0.25">
      <c r="B3" s="19" t="s">
        <v>3</v>
      </c>
      <c r="C3" s="20">
        <v>24</v>
      </c>
      <c r="D3" s="21" t="s">
        <v>4</v>
      </c>
      <c r="F3" s="22">
        <v>2024</v>
      </c>
      <c r="G3" s="24">
        <f>-SUM(E22:E33)</f>
        <v>40000000</v>
      </c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3"/>
      <c r="AB3" s="3"/>
    </row>
    <row r="4" spans="2:28" x14ac:dyDescent="0.25">
      <c r="B4" s="22" t="s">
        <v>5</v>
      </c>
      <c r="C4" s="10">
        <v>96</v>
      </c>
      <c r="D4" s="23" t="s">
        <v>4</v>
      </c>
      <c r="E4" s="4"/>
      <c r="F4" s="22">
        <v>2025</v>
      </c>
      <c r="G4" s="24">
        <f>-SUM(E34:E45)</f>
        <v>10000000</v>
      </c>
      <c r="N4" s="10"/>
      <c r="O4" s="11"/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2:28" ht="13.8" thickBot="1" x14ac:dyDescent="0.3">
      <c r="B5" s="22" t="s">
        <v>6</v>
      </c>
      <c r="C5" s="30" t="s">
        <v>7</v>
      </c>
      <c r="D5" s="31" t="s">
        <v>12</v>
      </c>
      <c r="E5" s="4"/>
      <c r="F5" s="34" t="s">
        <v>14</v>
      </c>
      <c r="G5" s="29">
        <f>SUM(G2:G4)</f>
        <v>50000000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2:28" x14ac:dyDescent="0.25">
      <c r="B6" s="22" t="s">
        <v>8</v>
      </c>
      <c r="C6" s="11">
        <v>50000000</v>
      </c>
      <c r="D6" s="23" t="s">
        <v>1</v>
      </c>
      <c r="F6" s="5">
        <v>96</v>
      </c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3"/>
      <c r="AB6" s="3"/>
    </row>
    <row r="7" spans="2:28" ht="13.8" thickBot="1" x14ac:dyDescent="0.3">
      <c r="B7" s="32" t="s">
        <v>9</v>
      </c>
      <c r="C7" s="33"/>
      <c r="D7" s="29"/>
      <c r="F7" s="2">
        <v>45131</v>
      </c>
      <c r="K7" s="2"/>
      <c r="N7" s="10"/>
      <c r="O7" s="10"/>
      <c r="P7" s="10"/>
      <c r="Q7" s="10"/>
      <c r="R7" s="10"/>
      <c r="S7" s="10"/>
      <c r="T7" s="11"/>
      <c r="U7" s="10"/>
      <c r="V7" s="10"/>
      <c r="W7" s="10"/>
      <c r="X7" s="10"/>
      <c r="Y7" s="10"/>
      <c r="Z7" s="10"/>
    </row>
    <row r="8" spans="2:28" ht="13.8" thickBot="1" x14ac:dyDescent="0.3">
      <c r="C8" s="6"/>
      <c r="D8" s="3"/>
      <c r="K8" s="2"/>
      <c r="L8" s="2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9" spans="2:28" ht="13.8" thickBot="1" x14ac:dyDescent="0.3">
      <c r="B9" s="25"/>
      <c r="C9" s="26"/>
      <c r="D9" s="26" t="s">
        <v>10</v>
      </c>
      <c r="E9" s="26" t="s">
        <v>13</v>
      </c>
      <c r="F9" s="27" t="s">
        <v>2</v>
      </c>
      <c r="G9" s="10"/>
      <c r="H9" s="10"/>
      <c r="I9" s="10"/>
      <c r="J9" s="10"/>
      <c r="K9" s="10"/>
      <c r="L9" s="10"/>
      <c r="N9" s="10"/>
      <c r="O9" s="10"/>
      <c r="P9" s="10"/>
      <c r="Q9" s="10"/>
      <c r="R9" s="10"/>
      <c r="S9" s="10"/>
      <c r="T9" s="11"/>
      <c r="U9" s="10"/>
      <c r="V9" s="10"/>
      <c r="W9" s="10"/>
      <c r="X9" s="10"/>
      <c r="Y9" s="10"/>
      <c r="Z9" s="10"/>
    </row>
    <row r="10" spans="2:28" hidden="1" x14ac:dyDescent="0.25">
      <c r="B10" s="22">
        <v>2023</v>
      </c>
      <c r="C10" s="15">
        <v>44930</v>
      </c>
      <c r="D10" s="10">
        <v>0</v>
      </c>
      <c r="E10" s="10"/>
      <c r="F10" s="23"/>
      <c r="G10" s="10"/>
      <c r="H10" s="10"/>
      <c r="I10" s="10"/>
      <c r="J10" s="10"/>
      <c r="K10" s="10"/>
      <c r="L10" s="10"/>
      <c r="N10" s="10"/>
      <c r="O10" s="10"/>
      <c r="P10" s="10"/>
      <c r="Q10" s="10"/>
      <c r="R10" s="12"/>
      <c r="S10" s="12"/>
      <c r="T10" s="11"/>
      <c r="U10" s="12"/>
      <c r="V10" s="12"/>
      <c r="W10" s="12"/>
      <c r="X10" s="12"/>
      <c r="Y10" s="12"/>
      <c r="Z10" s="12"/>
      <c r="AA10" s="7"/>
      <c r="AB10" s="7"/>
    </row>
    <row r="11" spans="2:28" hidden="1" x14ac:dyDescent="0.25">
      <c r="B11" s="22">
        <v>2023</v>
      </c>
      <c r="C11" s="15">
        <v>44960</v>
      </c>
      <c r="D11" s="10">
        <v>0</v>
      </c>
      <c r="E11" s="10"/>
      <c r="F11" s="23"/>
      <c r="G11" s="10"/>
      <c r="H11" s="10"/>
      <c r="I11" s="10"/>
      <c r="J11" s="10"/>
      <c r="K11" s="10"/>
      <c r="L11" s="10"/>
      <c r="N11" s="10"/>
      <c r="O11" s="10"/>
      <c r="P11" s="10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8"/>
      <c r="AB11" s="8"/>
    </row>
    <row r="12" spans="2:28" hidden="1" x14ac:dyDescent="0.25">
      <c r="B12" s="22">
        <v>2023</v>
      </c>
      <c r="C12" s="15">
        <v>44990</v>
      </c>
      <c r="D12" s="11">
        <f>-E12</f>
        <v>0</v>
      </c>
      <c r="E12" s="11"/>
      <c r="F12" s="23"/>
      <c r="G12" s="10"/>
      <c r="H12" s="10"/>
      <c r="I12" s="10"/>
      <c r="J12" s="10"/>
      <c r="K12" s="11"/>
      <c r="L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8" hidden="1" x14ac:dyDescent="0.25">
      <c r="B13" s="22">
        <v>2023</v>
      </c>
      <c r="C13" s="15">
        <v>45020</v>
      </c>
      <c r="D13" s="11">
        <f>D12-E13</f>
        <v>0</v>
      </c>
      <c r="E13" s="11"/>
      <c r="F13" s="23"/>
      <c r="G13" s="11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8" hidden="1" x14ac:dyDescent="0.25">
      <c r="B14" s="22">
        <v>2023</v>
      </c>
      <c r="C14" s="15">
        <v>45050</v>
      </c>
      <c r="D14" s="11">
        <f>D13-E14-F14</f>
        <v>0</v>
      </c>
      <c r="E14" s="10"/>
      <c r="F14" s="23"/>
      <c r="G14" s="11"/>
      <c r="H14" s="10"/>
      <c r="I14" s="10"/>
      <c r="J14" s="10"/>
      <c r="K14" s="10"/>
      <c r="L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8" hidden="1" x14ac:dyDescent="0.25">
      <c r="B15" s="22">
        <v>2023</v>
      </c>
      <c r="C15" s="15">
        <v>45080</v>
      </c>
      <c r="D15" s="11">
        <f t="shared" ref="D15:D21" si="0">D14-E15-F15</f>
        <v>0</v>
      </c>
      <c r="E15" s="10"/>
      <c r="F15" s="24"/>
      <c r="G15" s="11"/>
      <c r="H15" s="10"/>
      <c r="I15" s="10"/>
      <c r="J15" s="10"/>
      <c r="K15" s="10"/>
      <c r="L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8" hidden="1" x14ac:dyDescent="0.25">
      <c r="B16" s="22">
        <v>2023</v>
      </c>
      <c r="C16" s="15">
        <v>45110</v>
      </c>
      <c r="D16" s="11">
        <f t="shared" si="0"/>
        <v>0</v>
      </c>
      <c r="E16" s="10"/>
      <c r="F16" s="24"/>
      <c r="G16" s="11"/>
      <c r="H16" s="10"/>
      <c r="I16" s="10"/>
      <c r="J16" s="10"/>
      <c r="K16" s="10"/>
      <c r="L16" s="1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idden="1" x14ac:dyDescent="0.25">
      <c r="B17" s="22">
        <v>2023</v>
      </c>
      <c r="C17" s="15">
        <v>45140</v>
      </c>
      <c r="D17" s="11">
        <f t="shared" si="0"/>
        <v>0</v>
      </c>
      <c r="E17" s="10"/>
      <c r="F17" s="24"/>
      <c r="G17" s="11"/>
      <c r="H17" s="10"/>
      <c r="I17" s="10"/>
      <c r="J17" s="10"/>
      <c r="K17" s="10"/>
      <c r="L17" s="16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idden="1" x14ac:dyDescent="0.25">
      <c r="B18" s="22">
        <v>2023</v>
      </c>
      <c r="C18" s="15">
        <v>45170</v>
      </c>
      <c r="D18" s="11">
        <f t="shared" si="0"/>
        <v>0</v>
      </c>
      <c r="E18" s="11"/>
      <c r="F18" s="24"/>
      <c r="G18" s="11"/>
      <c r="H18" s="10"/>
      <c r="I18" s="10"/>
      <c r="J18" s="10"/>
      <c r="K18" s="10"/>
      <c r="L18" s="16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5">
      <c r="B19" s="22">
        <v>2023</v>
      </c>
      <c r="C19" s="15">
        <v>45211</v>
      </c>
      <c r="D19" s="11">
        <f t="shared" si="0"/>
        <v>0</v>
      </c>
      <c r="E19" s="11"/>
      <c r="F19" s="24"/>
      <c r="G19" s="11"/>
      <c r="H19" s="10"/>
      <c r="I19" s="10"/>
      <c r="J19" s="10"/>
      <c r="K19" s="11"/>
      <c r="L19" s="16"/>
      <c r="N19" s="10"/>
      <c r="O19" s="10"/>
      <c r="P19" s="11"/>
      <c r="Q19" s="10"/>
      <c r="R19" s="11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B20" s="22">
        <v>2023</v>
      </c>
      <c r="C20" s="15">
        <v>45231</v>
      </c>
      <c r="D20" s="11">
        <f t="shared" si="0"/>
        <v>0</v>
      </c>
      <c r="E20" s="11"/>
      <c r="F20" s="24"/>
      <c r="G20" s="11"/>
      <c r="H20" s="10"/>
      <c r="I20" s="10"/>
      <c r="J20" s="10"/>
      <c r="K20" s="10"/>
      <c r="L20" s="16"/>
      <c r="N20" s="10"/>
      <c r="O20" s="10"/>
      <c r="P20" s="11"/>
      <c r="Q20" s="10"/>
      <c r="R20" s="11"/>
      <c r="S20" s="10"/>
      <c r="T20" s="10"/>
      <c r="U20" s="10"/>
      <c r="V20" s="10"/>
      <c r="W20" s="10"/>
      <c r="X20" s="10"/>
      <c r="Y20" s="10"/>
      <c r="Z20" s="10"/>
    </row>
    <row r="21" spans="1:26" x14ac:dyDescent="0.25">
      <c r="B21" s="22">
        <v>2023</v>
      </c>
      <c r="C21" s="15">
        <v>45261</v>
      </c>
      <c r="D21" s="11">
        <f t="shared" si="0"/>
        <v>0</v>
      </c>
      <c r="E21" s="11"/>
      <c r="F21" s="24"/>
      <c r="G21" s="11"/>
      <c r="H21" s="10"/>
      <c r="I21" s="10"/>
      <c r="J21" s="10"/>
      <c r="K21" s="10"/>
      <c r="L21" s="16"/>
      <c r="N21" s="10"/>
      <c r="O21" s="10"/>
      <c r="P21" s="11"/>
      <c r="Q21" s="10"/>
      <c r="R21" s="11"/>
      <c r="S21" s="10"/>
      <c r="T21" s="10"/>
      <c r="U21" s="10"/>
      <c r="V21" s="10"/>
      <c r="W21" s="10"/>
      <c r="X21" s="10"/>
      <c r="Y21" s="10"/>
      <c r="Z21" s="10"/>
    </row>
    <row r="22" spans="1:26" x14ac:dyDescent="0.25">
      <c r="A22" s="1">
        <v>1</v>
      </c>
      <c r="B22" s="22">
        <v>2024</v>
      </c>
      <c r="C22" s="15">
        <v>45292</v>
      </c>
      <c r="D22" s="11">
        <f>-E22</f>
        <v>8000000</v>
      </c>
      <c r="E22" s="11">
        <f>-40000000/5</f>
        <v>-8000000</v>
      </c>
      <c r="F22" s="24"/>
      <c r="G22" s="11"/>
      <c r="H22" s="10"/>
      <c r="I22" s="10"/>
      <c r="J22" s="10"/>
      <c r="K22" s="10"/>
      <c r="L22" s="16"/>
      <c r="N22" s="10"/>
      <c r="O22" s="10"/>
      <c r="P22" s="11"/>
      <c r="Q22" s="10"/>
      <c r="R22" s="11"/>
      <c r="S22" s="10"/>
      <c r="T22" s="10"/>
      <c r="U22" s="10"/>
      <c r="V22" s="10"/>
      <c r="W22" s="10"/>
      <c r="X22" s="10"/>
      <c r="Y22" s="10"/>
      <c r="Z22" s="10"/>
    </row>
    <row r="23" spans="1:26" x14ac:dyDescent="0.25">
      <c r="A23" s="1">
        <v>2</v>
      </c>
      <c r="B23" s="22">
        <v>2024</v>
      </c>
      <c r="C23" s="15">
        <v>45323</v>
      </c>
      <c r="D23" s="11">
        <f>D22-E23-F23</f>
        <v>8000000</v>
      </c>
      <c r="E23" s="11"/>
      <c r="F23" s="24"/>
      <c r="G23" s="11"/>
      <c r="H23" s="10"/>
      <c r="I23" s="10"/>
      <c r="J23" s="10"/>
      <c r="K23" s="10"/>
      <c r="L23" s="16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5">
      <c r="A24" s="1">
        <v>3</v>
      </c>
      <c r="B24" s="22">
        <v>2024</v>
      </c>
      <c r="C24" s="15">
        <v>45353</v>
      </c>
      <c r="D24" s="11">
        <f t="shared" ref="D24:D87" si="1">D23-E24-F24</f>
        <v>8000000</v>
      </c>
      <c r="E24" s="10"/>
      <c r="F24" s="24"/>
      <c r="G24" s="11"/>
      <c r="H24" s="10"/>
      <c r="I24" s="10"/>
      <c r="J24" s="10"/>
      <c r="K24" s="10"/>
      <c r="L24" s="16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5">
      <c r="A25" s="1">
        <v>4</v>
      </c>
      <c r="B25" s="22">
        <v>2024</v>
      </c>
      <c r="C25" s="15">
        <v>45383</v>
      </c>
      <c r="D25" s="11">
        <f t="shared" si="1"/>
        <v>16000000</v>
      </c>
      <c r="E25" s="11">
        <f>-40000000/5</f>
        <v>-8000000</v>
      </c>
      <c r="F25" s="24"/>
      <c r="G25" s="11"/>
      <c r="H25" s="10"/>
      <c r="I25" s="10"/>
      <c r="J25" s="10"/>
      <c r="K25" s="10"/>
      <c r="L25" s="16"/>
      <c r="N25" s="1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25">
      <c r="A26" s="1">
        <v>5</v>
      </c>
      <c r="B26" s="22">
        <v>2024</v>
      </c>
      <c r="C26" s="15">
        <v>45413</v>
      </c>
      <c r="D26" s="11">
        <f t="shared" si="1"/>
        <v>16000000</v>
      </c>
      <c r="E26" s="11"/>
      <c r="F26" s="24"/>
      <c r="G26" s="11"/>
      <c r="H26" s="10"/>
      <c r="I26" s="10"/>
      <c r="J26" s="10"/>
      <c r="K26" s="10"/>
      <c r="L26" s="16"/>
      <c r="N26" s="10"/>
      <c r="O26" s="10"/>
      <c r="P26" s="11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5">
      <c r="A27" s="1">
        <v>6</v>
      </c>
      <c r="B27" s="22">
        <v>2024</v>
      </c>
      <c r="C27" s="15">
        <v>45444</v>
      </c>
      <c r="D27" s="11">
        <f t="shared" si="1"/>
        <v>24000000</v>
      </c>
      <c r="E27" s="11">
        <f>-40000000/5</f>
        <v>-8000000</v>
      </c>
      <c r="F27" s="24"/>
      <c r="G27" s="11"/>
      <c r="H27" s="10"/>
      <c r="I27" s="10"/>
      <c r="J27" s="10"/>
      <c r="K27" s="10"/>
      <c r="L27" s="16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25">
      <c r="A28" s="1">
        <v>7</v>
      </c>
      <c r="B28" s="22">
        <v>2024</v>
      </c>
      <c r="C28" s="15">
        <v>45474</v>
      </c>
      <c r="D28" s="11">
        <f t="shared" si="1"/>
        <v>24000000</v>
      </c>
      <c r="E28" s="11"/>
      <c r="F28" s="24"/>
      <c r="G28" s="11"/>
      <c r="H28" s="10"/>
      <c r="I28" s="10"/>
      <c r="J28" s="10"/>
      <c r="K28" s="10"/>
      <c r="L28" s="1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x14ac:dyDescent="0.25">
      <c r="A29" s="1">
        <v>8</v>
      </c>
      <c r="B29" s="22">
        <v>2024</v>
      </c>
      <c r="C29" s="15">
        <v>45505</v>
      </c>
      <c r="D29" s="11">
        <f t="shared" si="1"/>
        <v>32000000</v>
      </c>
      <c r="E29" s="11">
        <f>-40000000/5</f>
        <v>-8000000</v>
      </c>
      <c r="F29" s="24"/>
      <c r="G29" s="11"/>
      <c r="H29" s="10"/>
      <c r="I29" s="10"/>
      <c r="J29" s="10"/>
      <c r="K29" s="10"/>
      <c r="L29" s="16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25">
      <c r="A30" s="1">
        <v>9</v>
      </c>
      <c r="B30" s="22">
        <v>2024</v>
      </c>
      <c r="C30" s="15">
        <v>45536</v>
      </c>
      <c r="D30" s="11">
        <f t="shared" si="1"/>
        <v>32000000</v>
      </c>
      <c r="E30" s="10"/>
      <c r="F30" s="24"/>
      <c r="G30" s="11"/>
      <c r="H30" s="10"/>
      <c r="I30" s="10"/>
      <c r="J30" s="10"/>
      <c r="K30" s="10"/>
      <c r="L30" s="16"/>
    </row>
    <row r="31" spans="1:26" x14ac:dyDescent="0.25">
      <c r="A31" s="1">
        <v>10</v>
      </c>
      <c r="B31" s="22">
        <v>2024</v>
      </c>
      <c r="C31" s="15">
        <v>45566</v>
      </c>
      <c r="D31" s="11">
        <f t="shared" si="1"/>
        <v>32000000</v>
      </c>
      <c r="E31" s="11"/>
      <c r="F31" s="24"/>
      <c r="G31" s="11"/>
      <c r="H31" s="10"/>
      <c r="I31" s="10"/>
      <c r="J31" s="10"/>
      <c r="K31" s="10"/>
      <c r="L31" s="16"/>
    </row>
    <row r="32" spans="1:26" x14ac:dyDescent="0.25">
      <c r="A32" s="1">
        <v>11</v>
      </c>
      <c r="B32" s="22">
        <v>2024</v>
      </c>
      <c r="C32" s="15">
        <v>45597</v>
      </c>
      <c r="D32" s="11">
        <f t="shared" si="1"/>
        <v>40000000</v>
      </c>
      <c r="E32" s="11">
        <f>-40000000/5</f>
        <v>-8000000</v>
      </c>
      <c r="F32" s="24"/>
      <c r="G32" s="11"/>
      <c r="H32" s="10"/>
      <c r="I32" s="10"/>
      <c r="J32" s="10"/>
      <c r="K32" s="10"/>
      <c r="L32" s="16"/>
    </row>
    <row r="33" spans="1:12" x14ac:dyDescent="0.25">
      <c r="A33" s="1">
        <v>12</v>
      </c>
      <c r="B33" s="22">
        <v>2024</v>
      </c>
      <c r="C33" s="15">
        <v>45627</v>
      </c>
      <c r="D33" s="11">
        <f t="shared" si="1"/>
        <v>40000000</v>
      </c>
      <c r="E33" s="11"/>
      <c r="F33" s="24"/>
      <c r="G33" s="11"/>
      <c r="H33" s="10"/>
      <c r="I33" s="10"/>
      <c r="J33" s="10"/>
      <c r="K33" s="10"/>
      <c r="L33" s="16"/>
    </row>
    <row r="34" spans="1:12" x14ac:dyDescent="0.25">
      <c r="A34" s="1">
        <v>13</v>
      </c>
      <c r="B34" s="22">
        <v>2025</v>
      </c>
      <c r="C34" s="15">
        <v>45658</v>
      </c>
      <c r="D34" s="11">
        <f t="shared" si="1"/>
        <v>40000000</v>
      </c>
      <c r="E34" s="11"/>
      <c r="F34" s="24"/>
      <c r="G34" s="11"/>
      <c r="H34" s="10"/>
      <c r="I34" s="10"/>
      <c r="J34" s="10"/>
      <c r="K34" s="10"/>
      <c r="L34" s="16"/>
    </row>
    <row r="35" spans="1:12" x14ac:dyDescent="0.25">
      <c r="A35" s="1">
        <v>14</v>
      </c>
      <c r="B35" s="22">
        <v>2025</v>
      </c>
      <c r="C35" s="15">
        <v>45689</v>
      </c>
      <c r="D35" s="11">
        <f t="shared" si="1"/>
        <v>40000000</v>
      </c>
      <c r="E35" s="11"/>
      <c r="F35" s="24"/>
      <c r="G35" s="11"/>
      <c r="H35" s="10"/>
      <c r="I35" s="10"/>
      <c r="J35" s="10"/>
      <c r="K35" s="10"/>
      <c r="L35" s="16"/>
    </row>
    <row r="36" spans="1:12" x14ac:dyDescent="0.25">
      <c r="A36" s="1">
        <v>15</v>
      </c>
      <c r="B36" s="22">
        <v>2025</v>
      </c>
      <c r="C36" s="15">
        <v>45719</v>
      </c>
      <c r="D36" s="11">
        <f t="shared" si="1"/>
        <v>42000000</v>
      </c>
      <c r="E36" s="11">
        <f>-10000000/5</f>
        <v>-2000000</v>
      </c>
      <c r="F36" s="24"/>
      <c r="G36" s="11"/>
      <c r="H36" s="11"/>
      <c r="I36" s="11"/>
      <c r="J36" s="11"/>
      <c r="K36" s="10"/>
      <c r="L36" s="16"/>
    </row>
    <row r="37" spans="1:12" x14ac:dyDescent="0.25">
      <c r="A37" s="1">
        <v>16</v>
      </c>
      <c r="B37" s="22">
        <v>2025</v>
      </c>
      <c r="C37" s="15">
        <v>45749</v>
      </c>
      <c r="D37" s="11">
        <f t="shared" si="1"/>
        <v>42000000</v>
      </c>
      <c r="E37" s="11"/>
      <c r="F37" s="24"/>
      <c r="G37" s="11"/>
      <c r="H37" s="11"/>
      <c r="I37" s="11"/>
      <c r="J37" s="11"/>
      <c r="K37" s="10"/>
      <c r="L37" s="16"/>
    </row>
    <row r="38" spans="1:12" x14ac:dyDescent="0.25">
      <c r="A38" s="1">
        <v>17</v>
      </c>
      <c r="B38" s="22">
        <v>2025</v>
      </c>
      <c r="C38" s="15">
        <v>45779</v>
      </c>
      <c r="D38" s="11">
        <f>D37-E38-F38</f>
        <v>44000000</v>
      </c>
      <c r="E38" s="11">
        <f>-10000000/5</f>
        <v>-2000000</v>
      </c>
      <c r="F38" s="24"/>
      <c r="G38" s="11"/>
      <c r="H38" s="11"/>
      <c r="I38" s="11"/>
      <c r="J38" s="11"/>
      <c r="K38" s="10"/>
      <c r="L38" s="16"/>
    </row>
    <row r="39" spans="1:12" x14ac:dyDescent="0.25">
      <c r="A39" s="1">
        <v>18</v>
      </c>
      <c r="B39" s="22">
        <v>2025</v>
      </c>
      <c r="C39" s="15">
        <v>45809</v>
      </c>
      <c r="D39" s="11">
        <f t="shared" si="1"/>
        <v>44000000</v>
      </c>
      <c r="E39" s="11"/>
      <c r="F39" s="24"/>
      <c r="G39" s="11"/>
      <c r="H39" s="11"/>
      <c r="I39" s="11"/>
      <c r="J39" s="11"/>
      <c r="K39" s="10"/>
      <c r="L39" s="16"/>
    </row>
    <row r="40" spans="1:12" x14ac:dyDescent="0.25">
      <c r="A40" s="1">
        <v>19</v>
      </c>
      <c r="B40" s="22">
        <v>2025</v>
      </c>
      <c r="C40" s="15">
        <v>45839</v>
      </c>
      <c r="D40" s="11">
        <f t="shared" si="1"/>
        <v>46000000</v>
      </c>
      <c r="E40" s="11">
        <f>-10000000/5</f>
        <v>-2000000</v>
      </c>
      <c r="F40" s="24"/>
      <c r="G40" s="11"/>
      <c r="H40" s="11"/>
      <c r="I40" s="11"/>
      <c r="J40" s="11"/>
      <c r="K40" s="10"/>
      <c r="L40" s="16"/>
    </row>
    <row r="41" spans="1:12" x14ac:dyDescent="0.25">
      <c r="A41" s="1">
        <v>20</v>
      </c>
      <c r="B41" s="22">
        <v>2025</v>
      </c>
      <c r="C41" s="15">
        <v>45870</v>
      </c>
      <c r="D41" s="11">
        <f t="shared" si="1"/>
        <v>46000000</v>
      </c>
      <c r="E41" s="10"/>
      <c r="F41" s="24"/>
      <c r="G41" s="11"/>
      <c r="H41" s="11"/>
      <c r="I41" s="11"/>
      <c r="J41" s="11"/>
      <c r="K41" s="10"/>
      <c r="L41" s="16"/>
    </row>
    <row r="42" spans="1:12" x14ac:dyDescent="0.25">
      <c r="A42" s="1">
        <v>21</v>
      </c>
      <c r="B42" s="22">
        <v>2025</v>
      </c>
      <c r="C42" s="15">
        <v>45901</v>
      </c>
      <c r="D42" s="11">
        <f t="shared" si="1"/>
        <v>46000000</v>
      </c>
      <c r="E42" s="10"/>
      <c r="F42" s="24"/>
      <c r="G42" s="11"/>
      <c r="H42" s="11"/>
      <c r="I42" s="11"/>
      <c r="J42" s="11"/>
      <c r="K42" s="10"/>
      <c r="L42" s="16"/>
    </row>
    <row r="43" spans="1:12" x14ac:dyDescent="0.25">
      <c r="A43" s="1">
        <v>22</v>
      </c>
      <c r="B43" s="22">
        <v>2025</v>
      </c>
      <c r="C43" s="15">
        <v>45931</v>
      </c>
      <c r="D43" s="11">
        <f t="shared" si="1"/>
        <v>48000000</v>
      </c>
      <c r="E43" s="11">
        <f>-10000000/5</f>
        <v>-2000000</v>
      </c>
      <c r="F43" s="24"/>
      <c r="G43" s="11"/>
      <c r="H43" s="11"/>
      <c r="I43" s="11"/>
      <c r="J43" s="11"/>
      <c r="K43" s="10"/>
      <c r="L43" s="16"/>
    </row>
    <row r="44" spans="1:12" x14ac:dyDescent="0.25">
      <c r="A44" s="1">
        <v>23</v>
      </c>
      <c r="B44" s="22">
        <v>2025</v>
      </c>
      <c r="C44" s="15">
        <v>45962</v>
      </c>
      <c r="D44" s="11">
        <f t="shared" si="1"/>
        <v>48000000</v>
      </c>
      <c r="E44" s="10"/>
      <c r="F44" s="24"/>
      <c r="G44" s="11"/>
      <c r="H44" s="11"/>
      <c r="I44" s="11"/>
      <c r="J44" s="11"/>
      <c r="K44" s="10"/>
      <c r="L44" s="16"/>
    </row>
    <row r="45" spans="1:12" x14ac:dyDescent="0.25">
      <c r="A45" s="1">
        <v>24</v>
      </c>
      <c r="B45" s="22">
        <v>2025</v>
      </c>
      <c r="C45" s="15">
        <v>45992</v>
      </c>
      <c r="D45" s="11">
        <f t="shared" si="1"/>
        <v>50000000</v>
      </c>
      <c r="E45" s="11">
        <f>-10000000/5</f>
        <v>-2000000</v>
      </c>
      <c r="F45" s="24"/>
      <c r="G45" s="11"/>
      <c r="H45" s="11"/>
      <c r="I45" s="11"/>
      <c r="J45" s="11"/>
      <c r="K45" s="10"/>
      <c r="L45" s="16"/>
    </row>
    <row r="46" spans="1:12" x14ac:dyDescent="0.25">
      <c r="A46" s="1">
        <v>1</v>
      </c>
      <c r="B46" s="22">
        <v>2026</v>
      </c>
      <c r="C46" s="15">
        <v>46023</v>
      </c>
      <c r="D46" s="11">
        <f t="shared" si="1"/>
        <v>49479166.666666664</v>
      </c>
      <c r="E46" s="10"/>
      <c r="F46" s="24">
        <f t="shared" ref="F46:F109" si="2">$D$45/$F$6</f>
        <v>520833.33333333331</v>
      </c>
      <c r="G46" s="11"/>
      <c r="H46" s="11"/>
      <c r="I46" s="11"/>
      <c r="J46" s="11"/>
      <c r="K46" s="10"/>
      <c r="L46" s="16"/>
    </row>
    <row r="47" spans="1:12" x14ac:dyDescent="0.25">
      <c r="A47" s="1">
        <f>A46+1</f>
        <v>2</v>
      </c>
      <c r="B47" s="22">
        <v>2026</v>
      </c>
      <c r="C47" s="15">
        <v>46054</v>
      </c>
      <c r="D47" s="11">
        <f t="shared" si="1"/>
        <v>48958333.333333328</v>
      </c>
      <c r="E47" s="10"/>
      <c r="F47" s="24">
        <f t="shared" si="2"/>
        <v>520833.33333333331</v>
      </c>
      <c r="G47" s="11"/>
      <c r="H47" s="11"/>
      <c r="I47" s="11"/>
      <c r="J47" s="11"/>
      <c r="K47" s="10"/>
      <c r="L47" s="16"/>
    </row>
    <row r="48" spans="1:12" x14ac:dyDescent="0.25">
      <c r="A48" s="1">
        <f t="shared" ref="A48:A111" si="3">A47+1</f>
        <v>3</v>
      </c>
      <c r="B48" s="22">
        <v>2026</v>
      </c>
      <c r="C48" s="15">
        <v>46084</v>
      </c>
      <c r="D48" s="11">
        <f t="shared" si="1"/>
        <v>48437499.999999993</v>
      </c>
      <c r="E48" s="10"/>
      <c r="F48" s="24">
        <f t="shared" si="2"/>
        <v>520833.33333333331</v>
      </c>
      <c r="G48" s="11"/>
      <c r="H48" s="11"/>
      <c r="I48" s="11"/>
      <c r="J48" s="11"/>
      <c r="K48" s="10"/>
      <c r="L48" s="16"/>
    </row>
    <row r="49" spans="1:12" x14ac:dyDescent="0.25">
      <c r="A49" s="1">
        <f t="shared" si="3"/>
        <v>4</v>
      </c>
      <c r="B49" s="22">
        <v>2026</v>
      </c>
      <c r="C49" s="15">
        <v>46114</v>
      </c>
      <c r="D49" s="11">
        <f t="shared" si="1"/>
        <v>47916666.666666657</v>
      </c>
      <c r="E49" s="10"/>
      <c r="F49" s="24">
        <f t="shared" si="2"/>
        <v>520833.33333333331</v>
      </c>
      <c r="G49" s="11"/>
      <c r="H49" s="11"/>
      <c r="I49" s="11"/>
      <c r="J49" s="11"/>
      <c r="K49" s="10"/>
      <c r="L49" s="16"/>
    </row>
    <row r="50" spans="1:12" x14ac:dyDescent="0.25">
      <c r="A50" s="1">
        <f t="shared" si="3"/>
        <v>5</v>
      </c>
      <c r="B50" s="22">
        <v>2026</v>
      </c>
      <c r="C50" s="15">
        <v>46144</v>
      </c>
      <c r="D50" s="11">
        <f t="shared" si="1"/>
        <v>47395833.333333321</v>
      </c>
      <c r="E50" s="10"/>
      <c r="F50" s="24">
        <f t="shared" si="2"/>
        <v>520833.33333333331</v>
      </c>
      <c r="G50" s="11"/>
      <c r="H50" s="11"/>
      <c r="I50" s="11"/>
      <c r="J50" s="11"/>
      <c r="K50" s="10"/>
      <c r="L50" s="16"/>
    </row>
    <row r="51" spans="1:12" x14ac:dyDescent="0.25">
      <c r="A51" s="1">
        <f t="shared" si="3"/>
        <v>6</v>
      </c>
      <c r="B51" s="22">
        <v>2026</v>
      </c>
      <c r="C51" s="15">
        <v>46174</v>
      </c>
      <c r="D51" s="11">
        <f t="shared" si="1"/>
        <v>46874999.999999985</v>
      </c>
      <c r="E51" s="10"/>
      <c r="F51" s="24">
        <f t="shared" si="2"/>
        <v>520833.33333333331</v>
      </c>
      <c r="G51" s="11"/>
      <c r="H51" s="11"/>
      <c r="I51" s="11"/>
      <c r="J51" s="11"/>
      <c r="K51" s="10"/>
      <c r="L51" s="16"/>
    </row>
    <row r="52" spans="1:12" x14ac:dyDescent="0.25">
      <c r="A52" s="1">
        <f t="shared" si="3"/>
        <v>7</v>
      </c>
      <c r="B52" s="22">
        <v>2026</v>
      </c>
      <c r="C52" s="15">
        <v>46204</v>
      </c>
      <c r="D52" s="11">
        <f t="shared" si="1"/>
        <v>46354166.666666649</v>
      </c>
      <c r="E52" s="10"/>
      <c r="F52" s="24">
        <f t="shared" si="2"/>
        <v>520833.33333333331</v>
      </c>
      <c r="G52" s="11"/>
      <c r="H52" s="11"/>
      <c r="I52" s="11"/>
      <c r="J52" s="11"/>
      <c r="K52" s="10"/>
      <c r="L52" s="16"/>
    </row>
    <row r="53" spans="1:12" x14ac:dyDescent="0.25">
      <c r="A53" s="1">
        <f t="shared" si="3"/>
        <v>8</v>
      </c>
      <c r="B53" s="22">
        <v>2026</v>
      </c>
      <c r="C53" s="15">
        <v>46235</v>
      </c>
      <c r="D53" s="11">
        <f t="shared" si="1"/>
        <v>45833333.333333313</v>
      </c>
      <c r="E53" s="10"/>
      <c r="F53" s="24">
        <f t="shared" si="2"/>
        <v>520833.33333333331</v>
      </c>
      <c r="G53" s="11"/>
      <c r="H53" s="11"/>
      <c r="I53" s="11"/>
      <c r="J53" s="11"/>
      <c r="K53" s="10"/>
      <c r="L53" s="16"/>
    </row>
    <row r="54" spans="1:12" x14ac:dyDescent="0.25">
      <c r="A54" s="1">
        <f t="shared" si="3"/>
        <v>9</v>
      </c>
      <c r="B54" s="22">
        <v>2026</v>
      </c>
      <c r="C54" s="15">
        <v>46266</v>
      </c>
      <c r="D54" s="11">
        <f t="shared" si="1"/>
        <v>45312499.999999978</v>
      </c>
      <c r="E54" s="10"/>
      <c r="F54" s="24">
        <f t="shared" si="2"/>
        <v>520833.33333333331</v>
      </c>
      <c r="G54" s="11"/>
      <c r="H54" s="11"/>
      <c r="I54" s="11"/>
      <c r="J54" s="11"/>
      <c r="K54" s="10"/>
      <c r="L54" s="16"/>
    </row>
    <row r="55" spans="1:12" x14ac:dyDescent="0.25">
      <c r="A55" s="1">
        <f t="shared" si="3"/>
        <v>10</v>
      </c>
      <c r="B55" s="22">
        <v>2026</v>
      </c>
      <c r="C55" s="15">
        <v>46296</v>
      </c>
      <c r="D55" s="11">
        <f t="shared" si="1"/>
        <v>44791666.666666642</v>
      </c>
      <c r="E55" s="10"/>
      <c r="F55" s="24">
        <f t="shared" si="2"/>
        <v>520833.33333333331</v>
      </c>
      <c r="G55" s="11"/>
      <c r="H55" s="11"/>
      <c r="I55" s="11"/>
      <c r="J55" s="11"/>
      <c r="K55" s="10"/>
      <c r="L55" s="16"/>
    </row>
    <row r="56" spans="1:12" x14ac:dyDescent="0.25">
      <c r="A56" s="1">
        <f t="shared" si="3"/>
        <v>11</v>
      </c>
      <c r="B56" s="22">
        <v>2026</v>
      </c>
      <c r="C56" s="15">
        <v>46327</v>
      </c>
      <c r="D56" s="11">
        <f t="shared" si="1"/>
        <v>44270833.333333306</v>
      </c>
      <c r="E56" s="10"/>
      <c r="F56" s="24">
        <f t="shared" si="2"/>
        <v>520833.33333333331</v>
      </c>
      <c r="G56" s="11"/>
      <c r="H56" s="11"/>
      <c r="I56" s="11"/>
      <c r="J56" s="11"/>
      <c r="K56" s="10"/>
      <c r="L56" s="16"/>
    </row>
    <row r="57" spans="1:12" x14ac:dyDescent="0.25">
      <c r="A57" s="1">
        <f t="shared" si="3"/>
        <v>12</v>
      </c>
      <c r="B57" s="22">
        <v>2026</v>
      </c>
      <c r="C57" s="15">
        <v>46357</v>
      </c>
      <c r="D57" s="11">
        <f t="shared" si="1"/>
        <v>43749999.99999997</v>
      </c>
      <c r="E57" s="10"/>
      <c r="F57" s="24">
        <f t="shared" si="2"/>
        <v>520833.33333333331</v>
      </c>
      <c r="G57" s="11"/>
      <c r="H57" s="11"/>
      <c r="I57" s="11"/>
      <c r="J57" s="11"/>
      <c r="K57" s="10"/>
      <c r="L57" s="16"/>
    </row>
    <row r="58" spans="1:12" x14ac:dyDescent="0.25">
      <c r="A58" s="1">
        <f t="shared" si="3"/>
        <v>13</v>
      </c>
      <c r="B58" s="22">
        <v>2027</v>
      </c>
      <c r="C58" s="15">
        <v>46388</v>
      </c>
      <c r="D58" s="11">
        <f t="shared" si="1"/>
        <v>43229166.666666634</v>
      </c>
      <c r="E58" s="10"/>
      <c r="F58" s="24">
        <f t="shared" si="2"/>
        <v>520833.33333333331</v>
      </c>
      <c r="G58" s="11"/>
      <c r="H58" s="11"/>
      <c r="I58" s="11"/>
      <c r="J58" s="11"/>
      <c r="K58" s="10"/>
      <c r="L58" s="16"/>
    </row>
    <row r="59" spans="1:12" x14ac:dyDescent="0.25">
      <c r="A59" s="1">
        <f t="shared" si="3"/>
        <v>14</v>
      </c>
      <c r="B59" s="22">
        <v>2027</v>
      </c>
      <c r="C59" s="15">
        <v>46419</v>
      </c>
      <c r="D59" s="11">
        <f t="shared" si="1"/>
        <v>42708333.333333299</v>
      </c>
      <c r="E59" s="10"/>
      <c r="F59" s="24">
        <f t="shared" si="2"/>
        <v>520833.33333333331</v>
      </c>
      <c r="G59" s="11"/>
      <c r="H59" s="11"/>
      <c r="I59" s="11"/>
      <c r="J59" s="11"/>
      <c r="K59" s="10"/>
      <c r="L59" s="16"/>
    </row>
    <row r="60" spans="1:12" x14ac:dyDescent="0.25">
      <c r="A60" s="1">
        <f t="shared" si="3"/>
        <v>15</v>
      </c>
      <c r="B60" s="22">
        <v>2027</v>
      </c>
      <c r="C60" s="15">
        <v>46449</v>
      </c>
      <c r="D60" s="11">
        <f t="shared" si="1"/>
        <v>42187499.999999963</v>
      </c>
      <c r="E60" s="10"/>
      <c r="F60" s="24">
        <f t="shared" si="2"/>
        <v>520833.33333333331</v>
      </c>
      <c r="G60" s="11"/>
      <c r="H60" s="11"/>
      <c r="I60" s="11"/>
      <c r="J60" s="11"/>
      <c r="K60" s="10"/>
      <c r="L60" s="16"/>
    </row>
    <row r="61" spans="1:12" x14ac:dyDescent="0.25">
      <c r="A61" s="1">
        <f t="shared" si="3"/>
        <v>16</v>
      </c>
      <c r="B61" s="22">
        <v>2027</v>
      </c>
      <c r="C61" s="15">
        <v>46479</v>
      </c>
      <c r="D61" s="11">
        <f t="shared" si="1"/>
        <v>41666666.666666627</v>
      </c>
      <c r="E61" s="10"/>
      <c r="F61" s="24">
        <f t="shared" si="2"/>
        <v>520833.33333333331</v>
      </c>
      <c r="G61" s="11"/>
      <c r="H61" s="11"/>
      <c r="I61" s="11"/>
      <c r="J61" s="11"/>
      <c r="K61" s="10"/>
      <c r="L61" s="16"/>
    </row>
    <row r="62" spans="1:12" x14ac:dyDescent="0.25">
      <c r="A62" s="1">
        <f t="shared" si="3"/>
        <v>17</v>
      </c>
      <c r="B62" s="22">
        <v>2027</v>
      </c>
      <c r="C62" s="15">
        <v>46509</v>
      </c>
      <c r="D62" s="11">
        <f t="shared" si="1"/>
        <v>41145833.333333291</v>
      </c>
      <c r="E62" s="10"/>
      <c r="F62" s="24">
        <f t="shared" si="2"/>
        <v>520833.33333333331</v>
      </c>
      <c r="G62" s="11"/>
      <c r="H62" s="11"/>
      <c r="I62" s="11"/>
      <c r="J62" s="11"/>
      <c r="K62" s="10"/>
      <c r="L62" s="16"/>
    </row>
    <row r="63" spans="1:12" x14ac:dyDescent="0.25">
      <c r="A63" s="1">
        <f t="shared" si="3"/>
        <v>18</v>
      </c>
      <c r="B63" s="22">
        <v>2027</v>
      </c>
      <c r="C63" s="15">
        <v>46539</v>
      </c>
      <c r="D63" s="11">
        <f t="shared" si="1"/>
        <v>40624999.999999955</v>
      </c>
      <c r="E63" s="10"/>
      <c r="F63" s="24">
        <f t="shared" si="2"/>
        <v>520833.33333333331</v>
      </c>
      <c r="G63" s="11"/>
      <c r="H63" s="11"/>
      <c r="I63" s="11"/>
      <c r="J63" s="11"/>
      <c r="K63" s="10"/>
      <c r="L63" s="16"/>
    </row>
    <row r="64" spans="1:12" x14ac:dyDescent="0.25">
      <c r="A64" s="1">
        <f t="shared" si="3"/>
        <v>19</v>
      </c>
      <c r="B64" s="22">
        <v>2027</v>
      </c>
      <c r="C64" s="15">
        <v>46569</v>
      </c>
      <c r="D64" s="11">
        <f t="shared" si="1"/>
        <v>40104166.666666619</v>
      </c>
      <c r="E64" s="10"/>
      <c r="F64" s="24">
        <f t="shared" si="2"/>
        <v>520833.33333333331</v>
      </c>
      <c r="G64" s="11"/>
      <c r="H64" s="11"/>
      <c r="I64" s="11"/>
      <c r="J64" s="11"/>
      <c r="K64" s="10"/>
      <c r="L64" s="16"/>
    </row>
    <row r="65" spans="1:12" x14ac:dyDescent="0.25">
      <c r="A65" s="1">
        <f t="shared" si="3"/>
        <v>20</v>
      </c>
      <c r="B65" s="22">
        <v>2027</v>
      </c>
      <c r="C65" s="15">
        <v>46600</v>
      </c>
      <c r="D65" s="11">
        <f t="shared" si="1"/>
        <v>39583333.333333284</v>
      </c>
      <c r="E65" s="10"/>
      <c r="F65" s="24">
        <f t="shared" si="2"/>
        <v>520833.33333333331</v>
      </c>
      <c r="G65" s="11"/>
      <c r="H65" s="11"/>
      <c r="I65" s="11"/>
      <c r="J65" s="11"/>
      <c r="K65" s="10"/>
      <c r="L65" s="16"/>
    </row>
    <row r="66" spans="1:12" x14ac:dyDescent="0.25">
      <c r="A66" s="1">
        <f t="shared" si="3"/>
        <v>21</v>
      </c>
      <c r="B66" s="22">
        <v>2027</v>
      </c>
      <c r="C66" s="15">
        <v>46631</v>
      </c>
      <c r="D66" s="11">
        <f t="shared" si="1"/>
        <v>39062499.999999948</v>
      </c>
      <c r="E66" s="10"/>
      <c r="F66" s="24">
        <f t="shared" si="2"/>
        <v>520833.33333333331</v>
      </c>
      <c r="G66" s="11"/>
      <c r="H66" s="11"/>
      <c r="I66" s="11"/>
      <c r="J66" s="11"/>
      <c r="K66" s="10"/>
      <c r="L66" s="16"/>
    </row>
    <row r="67" spans="1:12" x14ac:dyDescent="0.25">
      <c r="A67" s="1">
        <f t="shared" si="3"/>
        <v>22</v>
      </c>
      <c r="B67" s="22">
        <v>2027</v>
      </c>
      <c r="C67" s="15">
        <v>46661</v>
      </c>
      <c r="D67" s="11">
        <f t="shared" si="1"/>
        <v>38541666.666666612</v>
      </c>
      <c r="E67" s="10"/>
      <c r="F67" s="24">
        <f t="shared" si="2"/>
        <v>520833.33333333331</v>
      </c>
      <c r="G67" s="11"/>
      <c r="H67" s="11"/>
      <c r="I67" s="11"/>
      <c r="J67" s="11"/>
      <c r="K67" s="10"/>
      <c r="L67" s="16"/>
    </row>
    <row r="68" spans="1:12" x14ac:dyDescent="0.25">
      <c r="A68" s="1">
        <f t="shared" si="3"/>
        <v>23</v>
      </c>
      <c r="B68" s="22">
        <v>2027</v>
      </c>
      <c r="C68" s="15">
        <v>46692</v>
      </c>
      <c r="D68" s="11">
        <f t="shared" si="1"/>
        <v>38020833.333333276</v>
      </c>
      <c r="E68" s="10"/>
      <c r="F68" s="24">
        <f t="shared" si="2"/>
        <v>520833.33333333331</v>
      </c>
      <c r="G68" s="11"/>
      <c r="H68" s="11"/>
      <c r="I68" s="11"/>
      <c r="J68" s="11"/>
      <c r="K68" s="10"/>
      <c r="L68" s="16"/>
    </row>
    <row r="69" spans="1:12" x14ac:dyDescent="0.25">
      <c r="A69" s="1">
        <f t="shared" si="3"/>
        <v>24</v>
      </c>
      <c r="B69" s="22">
        <v>2027</v>
      </c>
      <c r="C69" s="15">
        <v>46722</v>
      </c>
      <c r="D69" s="11">
        <f t="shared" si="1"/>
        <v>37499999.99999994</v>
      </c>
      <c r="E69" s="10"/>
      <c r="F69" s="24">
        <f t="shared" si="2"/>
        <v>520833.33333333331</v>
      </c>
      <c r="G69" s="11"/>
      <c r="H69" s="11"/>
      <c r="I69" s="11"/>
      <c r="J69" s="11"/>
      <c r="K69" s="10"/>
      <c r="L69" s="16"/>
    </row>
    <row r="70" spans="1:12" x14ac:dyDescent="0.25">
      <c r="A70" s="1">
        <f t="shared" si="3"/>
        <v>25</v>
      </c>
      <c r="B70" s="22">
        <v>2028</v>
      </c>
      <c r="C70" s="15">
        <v>46753</v>
      </c>
      <c r="D70" s="11">
        <f t="shared" si="1"/>
        <v>36979166.666666605</v>
      </c>
      <c r="E70" s="10"/>
      <c r="F70" s="24">
        <f t="shared" si="2"/>
        <v>520833.33333333331</v>
      </c>
      <c r="G70" s="11"/>
      <c r="H70" s="11"/>
      <c r="I70" s="11"/>
      <c r="J70" s="11"/>
      <c r="K70" s="10"/>
      <c r="L70" s="16"/>
    </row>
    <row r="71" spans="1:12" x14ac:dyDescent="0.25">
      <c r="A71" s="1">
        <f t="shared" si="3"/>
        <v>26</v>
      </c>
      <c r="B71" s="22">
        <v>2028</v>
      </c>
      <c r="C71" s="15">
        <v>46784</v>
      </c>
      <c r="D71" s="11">
        <f t="shared" si="1"/>
        <v>36458333.333333269</v>
      </c>
      <c r="E71" s="10"/>
      <c r="F71" s="24">
        <f t="shared" si="2"/>
        <v>520833.33333333331</v>
      </c>
      <c r="G71" s="11"/>
      <c r="H71" s="11"/>
      <c r="I71" s="11"/>
      <c r="J71" s="11"/>
      <c r="K71" s="10"/>
      <c r="L71" s="16"/>
    </row>
    <row r="72" spans="1:12" x14ac:dyDescent="0.25">
      <c r="A72" s="1">
        <f t="shared" si="3"/>
        <v>27</v>
      </c>
      <c r="B72" s="22">
        <v>2028</v>
      </c>
      <c r="C72" s="15">
        <v>46814</v>
      </c>
      <c r="D72" s="11">
        <f t="shared" si="1"/>
        <v>35937499.999999933</v>
      </c>
      <c r="E72" s="10"/>
      <c r="F72" s="24">
        <f t="shared" si="2"/>
        <v>520833.33333333331</v>
      </c>
      <c r="G72" s="11"/>
      <c r="H72" s="11"/>
      <c r="I72" s="11"/>
      <c r="J72" s="11"/>
      <c r="K72" s="10"/>
      <c r="L72" s="16"/>
    </row>
    <row r="73" spans="1:12" x14ac:dyDescent="0.25">
      <c r="A73" s="1">
        <f t="shared" si="3"/>
        <v>28</v>
      </c>
      <c r="B73" s="22">
        <v>2028</v>
      </c>
      <c r="C73" s="15">
        <v>46844</v>
      </c>
      <c r="D73" s="11">
        <f t="shared" si="1"/>
        <v>35416666.666666597</v>
      </c>
      <c r="E73" s="10"/>
      <c r="F73" s="24">
        <f t="shared" si="2"/>
        <v>520833.33333333331</v>
      </c>
      <c r="G73" s="11"/>
      <c r="H73" s="11"/>
      <c r="I73" s="11"/>
      <c r="J73" s="11"/>
      <c r="K73" s="10"/>
      <c r="L73" s="16"/>
    </row>
    <row r="74" spans="1:12" x14ac:dyDescent="0.25">
      <c r="A74" s="1">
        <f t="shared" si="3"/>
        <v>29</v>
      </c>
      <c r="B74" s="22">
        <v>2028</v>
      </c>
      <c r="C74" s="15">
        <v>46874</v>
      </c>
      <c r="D74" s="11">
        <f t="shared" si="1"/>
        <v>34895833.333333261</v>
      </c>
      <c r="E74" s="10"/>
      <c r="F74" s="24">
        <f t="shared" si="2"/>
        <v>520833.33333333331</v>
      </c>
      <c r="G74" s="11"/>
      <c r="H74" s="11"/>
      <c r="I74" s="11"/>
      <c r="J74" s="11"/>
      <c r="K74" s="10"/>
      <c r="L74" s="16"/>
    </row>
    <row r="75" spans="1:12" x14ac:dyDescent="0.25">
      <c r="A75" s="1">
        <f t="shared" si="3"/>
        <v>30</v>
      </c>
      <c r="B75" s="22">
        <v>2028</v>
      </c>
      <c r="C75" s="15">
        <v>46905</v>
      </c>
      <c r="D75" s="11">
        <f t="shared" si="1"/>
        <v>34374999.999999925</v>
      </c>
      <c r="E75" s="10"/>
      <c r="F75" s="24">
        <f t="shared" si="2"/>
        <v>520833.33333333331</v>
      </c>
      <c r="G75" s="11"/>
      <c r="H75" s="11"/>
      <c r="I75" s="11"/>
      <c r="J75" s="11"/>
      <c r="K75" s="10"/>
      <c r="L75" s="16"/>
    </row>
    <row r="76" spans="1:12" x14ac:dyDescent="0.25">
      <c r="A76" s="1">
        <f t="shared" si="3"/>
        <v>31</v>
      </c>
      <c r="B76" s="22">
        <v>2028</v>
      </c>
      <c r="C76" s="15">
        <v>46935</v>
      </c>
      <c r="D76" s="11">
        <f t="shared" si="1"/>
        <v>33854166.66666659</v>
      </c>
      <c r="E76" s="10"/>
      <c r="F76" s="24">
        <f t="shared" si="2"/>
        <v>520833.33333333331</v>
      </c>
      <c r="G76" s="11"/>
      <c r="H76" s="11"/>
      <c r="I76" s="11"/>
      <c r="J76" s="11"/>
      <c r="K76" s="10"/>
      <c r="L76" s="16"/>
    </row>
    <row r="77" spans="1:12" x14ac:dyDescent="0.25">
      <c r="A77" s="1">
        <f t="shared" si="3"/>
        <v>32</v>
      </c>
      <c r="B77" s="22">
        <v>2028</v>
      </c>
      <c r="C77" s="15">
        <v>46966</v>
      </c>
      <c r="D77" s="11">
        <f t="shared" si="1"/>
        <v>33333333.333333258</v>
      </c>
      <c r="E77" s="10"/>
      <c r="F77" s="24">
        <f t="shared" si="2"/>
        <v>520833.33333333331</v>
      </c>
      <c r="G77" s="11"/>
      <c r="H77" s="11"/>
      <c r="I77" s="11"/>
      <c r="J77" s="11"/>
      <c r="K77" s="10"/>
      <c r="L77" s="16"/>
    </row>
    <row r="78" spans="1:12" x14ac:dyDescent="0.25">
      <c r="A78" s="1">
        <f t="shared" si="3"/>
        <v>33</v>
      </c>
      <c r="B78" s="22">
        <v>2028</v>
      </c>
      <c r="C78" s="15">
        <v>46997</v>
      </c>
      <c r="D78" s="11">
        <f t="shared" si="1"/>
        <v>32812499.999999925</v>
      </c>
      <c r="E78" s="10"/>
      <c r="F78" s="24">
        <f t="shared" si="2"/>
        <v>520833.33333333331</v>
      </c>
      <c r="G78" s="11"/>
      <c r="H78" s="11"/>
      <c r="I78" s="11"/>
      <c r="J78" s="11"/>
      <c r="K78" s="10"/>
      <c r="L78" s="16"/>
    </row>
    <row r="79" spans="1:12" x14ac:dyDescent="0.25">
      <c r="A79" s="1">
        <f t="shared" si="3"/>
        <v>34</v>
      </c>
      <c r="B79" s="22">
        <v>2028</v>
      </c>
      <c r="C79" s="15">
        <v>47027</v>
      </c>
      <c r="D79" s="11">
        <f t="shared" si="1"/>
        <v>32291666.666666593</v>
      </c>
      <c r="E79" s="10"/>
      <c r="F79" s="24">
        <f t="shared" si="2"/>
        <v>520833.33333333331</v>
      </c>
      <c r="G79" s="11"/>
      <c r="H79" s="11"/>
      <c r="I79" s="11"/>
      <c r="J79" s="11"/>
      <c r="K79" s="10"/>
      <c r="L79" s="16"/>
    </row>
    <row r="80" spans="1:12" x14ac:dyDescent="0.25">
      <c r="A80" s="1">
        <f t="shared" si="3"/>
        <v>35</v>
      </c>
      <c r="B80" s="22">
        <v>2028</v>
      </c>
      <c r="C80" s="15">
        <v>47058</v>
      </c>
      <c r="D80" s="11">
        <f t="shared" si="1"/>
        <v>31770833.333333261</v>
      </c>
      <c r="E80" s="10"/>
      <c r="F80" s="24">
        <f t="shared" si="2"/>
        <v>520833.33333333331</v>
      </c>
      <c r="G80" s="11"/>
      <c r="H80" s="11"/>
      <c r="I80" s="11"/>
      <c r="J80" s="11"/>
      <c r="K80" s="10"/>
      <c r="L80" s="16"/>
    </row>
    <row r="81" spans="1:12" x14ac:dyDescent="0.25">
      <c r="A81" s="1">
        <f t="shared" si="3"/>
        <v>36</v>
      </c>
      <c r="B81" s="22">
        <v>2028</v>
      </c>
      <c r="C81" s="15">
        <v>47088</v>
      </c>
      <c r="D81" s="11">
        <f t="shared" si="1"/>
        <v>31249999.999999929</v>
      </c>
      <c r="E81" s="10"/>
      <c r="F81" s="24">
        <f t="shared" si="2"/>
        <v>520833.33333333331</v>
      </c>
      <c r="G81" s="11"/>
      <c r="H81" s="11"/>
      <c r="I81" s="11"/>
      <c r="J81" s="11"/>
      <c r="K81" s="10"/>
      <c r="L81" s="16"/>
    </row>
    <row r="82" spans="1:12" x14ac:dyDescent="0.25">
      <c r="A82" s="1">
        <f t="shared" si="3"/>
        <v>37</v>
      </c>
      <c r="B82" s="22">
        <v>2029</v>
      </c>
      <c r="C82" s="15">
        <v>47119</v>
      </c>
      <c r="D82" s="11">
        <f t="shared" si="1"/>
        <v>30729166.666666597</v>
      </c>
      <c r="E82" s="10"/>
      <c r="F82" s="24">
        <f t="shared" si="2"/>
        <v>520833.33333333331</v>
      </c>
      <c r="G82" s="11"/>
      <c r="H82" s="11"/>
      <c r="I82" s="11"/>
      <c r="J82" s="11"/>
      <c r="K82" s="10"/>
      <c r="L82" s="16"/>
    </row>
    <row r="83" spans="1:12" x14ac:dyDescent="0.25">
      <c r="A83" s="1">
        <f t="shared" si="3"/>
        <v>38</v>
      </c>
      <c r="B83" s="22">
        <v>2029</v>
      </c>
      <c r="C83" s="15">
        <v>47150</v>
      </c>
      <c r="D83" s="11">
        <f t="shared" si="1"/>
        <v>30208333.333333265</v>
      </c>
      <c r="E83" s="10"/>
      <c r="F83" s="24">
        <f t="shared" si="2"/>
        <v>520833.33333333331</v>
      </c>
      <c r="G83" s="11"/>
      <c r="H83" s="11"/>
      <c r="I83" s="11"/>
      <c r="J83" s="11"/>
      <c r="K83" s="10"/>
      <c r="L83" s="16"/>
    </row>
    <row r="84" spans="1:12" x14ac:dyDescent="0.25">
      <c r="A84" s="1">
        <f t="shared" si="3"/>
        <v>39</v>
      </c>
      <c r="B84" s="22">
        <v>2029</v>
      </c>
      <c r="C84" s="15">
        <v>47180</v>
      </c>
      <c r="D84" s="11">
        <f t="shared" si="1"/>
        <v>29687499.999999933</v>
      </c>
      <c r="E84" s="10"/>
      <c r="F84" s="24">
        <f t="shared" si="2"/>
        <v>520833.33333333331</v>
      </c>
      <c r="G84" s="11"/>
      <c r="H84" s="11"/>
      <c r="I84" s="11"/>
      <c r="J84" s="11"/>
      <c r="K84" s="10"/>
      <c r="L84" s="16"/>
    </row>
    <row r="85" spans="1:12" x14ac:dyDescent="0.25">
      <c r="A85" s="1">
        <f t="shared" si="3"/>
        <v>40</v>
      </c>
      <c r="B85" s="22">
        <v>2029</v>
      </c>
      <c r="C85" s="15">
        <v>47210</v>
      </c>
      <c r="D85" s="11">
        <f t="shared" si="1"/>
        <v>29166666.666666601</v>
      </c>
      <c r="E85" s="10"/>
      <c r="F85" s="24">
        <f t="shared" si="2"/>
        <v>520833.33333333331</v>
      </c>
      <c r="G85" s="11"/>
      <c r="H85" s="11"/>
      <c r="I85" s="11"/>
      <c r="J85" s="11"/>
      <c r="K85" s="10"/>
      <c r="L85" s="16"/>
    </row>
    <row r="86" spans="1:12" x14ac:dyDescent="0.25">
      <c r="A86" s="1">
        <f t="shared" si="3"/>
        <v>41</v>
      </c>
      <c r="B86" s="22">
        <v>2029</v>
      </c>
      <c r="C86" s="15">
        <v>47240</v>
      </c>
      <c r="D86" s="11">
        <f t="shared" si="1"/>
        <v>28645833.333333269</v>
      </c>
      <c r="E86" s="10"/>
      <c r="F86" s="24">
        <f t="shared" si="2"/>
        <v>520833.33333333331</v>
      </c>
      <c r="G86" s="11"/>
      <c r="H86" s="11"/>
      <c r="I86" s="11"/>
      <c r="J86" s="11"/>
      <c r="K86" s="10"/>
      <c r="L86" s="16"/>
    </row>
    <row r="87" spans="1:12" x14ac:dyDescent="0.25">
      <c r="A87" s="1">
        <f t="shared" si="3"/>
        <v>42</v>
      </c>
      <c r="B87" s="22">
        <v>2029</v>
      </c>
      <c r="C87" s="15">
        <v>47270</v>
      </c>
      <c r="D87" s="11">
        <f t="shared" si="1"/>
        <v>28124999.999999937</v>
      </c>
      <c r="E87" s="10"/>
      <c r="F87" s="24">
        <f t="shared" si="2"/>
        <v>520833.33333333331</v>
      </c>
      <c r="G87" s="11"/>
      <c r="H87" s="11"/>
      <c r="I87" s="11"/>
      <c r="J87" s="11"/>
      <c r="K87" s="10"/>
      <c r="L87" s="16"/>
    </row>
    <row r="88" spans="1:12" x14ac:dyDescent="0.25">
      <c r="A88" s="1">
        <f t="shared" si="3"/>
        <v>43</v>
      </c>
      <c r="B88" s="22">
        <v>2029</v>
      </c>
      <c r="C88" s="15">
        <v>47300</v>
      </c>
      <c r="D88" s="11">
        <f t="shared" ref="D88:D141" si="4">D87-E88-F88</f>
        <v>27604166.666666605</v>
      </c>
      <c r="E88" s="10"/>
      <c r="F88" s="24">
        <f t="shared" si="2"/>
        <v>520833.33333333331</v>
      </c>
      <c r="G88" s="11"/>
      <c r="H88" s="11"/>
      <c r="I88" s="11"/>
      <c r="J88" s="11"/>
      <c r="K88" s="10"/>
      <c r="L88" s="16"/>
    </row>
    <row r="89" spans="1:12" x14ac:dyDescent="0.25">
      <c r="A89" s="1">
        <f t="shared" si="3"/>
        <v>44</v>
      </c>
      <c r="B89" s="22">
        <v>2029</v>
      </c>
      <c r="C89" s="15">
        <v>47331</v>
      </c>
      <c r="D89" s="11">
        <f t="shared" si="4"/>
        <v>27083333.333333272</v>
      </c>
      <c r="E89" s="10"/>
      <c r="F89" s="24">
        <f t="shared" si="2"/>
        <v>520833.33333333331</v>
      </c>
      <c r="G89" s="11"/>
      <c r="H89" s="11"/>
      <c r="I89" s="11"/>
      <c r="J89" s="11"/>
      <c r="K89" s="10"/>
      <c r="L89" s="16"/>
    </row>
    <row r="90" spans="1:12" x14ac:dyDescent="0.25">
      <c r="A90" s="1">
        <f t="shared" si="3"/>
        <v>45</v>
      </c>
      <c r="B90" s="22">
        <v>2029</v>
      </c>
      <c r="C90" s="15">
        <v>47362</v>
      </c>
      <c r="D90" s="11">
        <f t="shared" si="4"/>
        <v>26562499.99999994</v>
      </c>
      <c r="E90" s="10"/>
      <c r="F90" s="24">
        <f t="shared" si="2"/>
        <v>520833.33333333331</v>
      </c>
      <c r="G90" s="11"/>
      <c r="H90" s="11"/>
      <c r="I90" s="11"/>
      <c r="J90" s="11"/>
      <c r="K90" s="10"/>
      <c r="L90" s="16"/>
    </row>
    <row r="91" spans="1:12" x14ac:dyDescent="0.25">
      <c r="A91" s="1">
        <f t="shared" si="3"/>
        <v>46</v>
      </c>
      <c r="B91" s="22">
        <v>2029</v>
      </c>
      <c r="C91" s="15">
        <v>47392</v>
      </c>
      <c r="D91" s="11">
        <f t="shared" si="4"/>
        <v>26041666.666666608</v>
      </c>
      <c r="E91" s="10"/>
      <c r="F91" s="24">
        <f t="shared" si="2"/>
        <v>520833.33333333331</v>
      </c>
      <c r="G91" s="11"/>
      <c r="H91" s="11"/>
      <c r="I91" s="11"/>
      <c r="J91" s="11"/>
      <c r="K91" s="10"/>
      <c r="L91" s="16"/>
    </row>
    <row r="92" spans="1:12" x14ac:dyDescent="0.25">
      <c r="A92" s="1">
        <f t="shared" si="3"/>
        <v>47</v>
      </c>
      <c r="B92" s="22">
        <v>2029</v>
      </c>
      <c r="C92" s="15">
        <v>47423</v>
      </c>
      <c r="D92" s="11">
        <f t="shared" si="4"/>
        <v>25520833.333333276</v>
      </c>
      <c r="E92" s="10"/>
      <c r="F92" s="24">
        <f t="shared" si="2"/>
        <v>520833.33333333331</v>
      </c>
      <c r="G92" s="11"/>
      <c r="H92" s="11"/>
      <c r="I92" s="11"/>
      <c r="J92" s="11"/>
      <c r="K92" s="10"/>
      <c r="L92" s="16"/>
    </row>
    <row r="93" spans="1:12" x14ac:dyDescent="0.25">
      <c r="A93" s="1">
        <f t="shared" si="3"/>
        <v>48</v>
      </c>
      <c r="B93" s="22">
        <v>2029</v>
      </c>
      <c r="C93" s="15">
        <v>47453</v>
      </c>
      <c r="D93" s="11">
        <f t="shared" si="4"/>
        <v>24999999.999999944</v>
      </c>
      <c r="E93" s="10"/>
      <c r="F93" s="24">
        <f t="shared" si="2"/>
        <v>520833.33333333331</v>
      </c>
      <c r="G93" s="11"/>
      <c r="H93" s="11"/>
      <c r="I93" s="11"/>
      <c r="J93" s="11"/>
      <c r="K93" s="10"/>
      <c r="L93" s="16"/>
    </row>
    <row r="94" spans="1:12" x14ac:dyDescent="0.25">
      <c r="A94" s="1">
        <f t="shared" si="3"/>
        <v>49</v>
      </c>
      <c r="B94" s="22">
        <v>2030</v>
      </c>
      <c r="C94" s="15">
        <v>47484</v>
      </c>
      <c r="D94" s="11">
        <f t="shared" si="4"/>
        <v>24479166.666666612</v>
      </c>
      <c r="E94" s="10"/>
      <c r="F94" s="24">
        <f t="shared" si="2"/>
        <v>520833.33333333331</v>
      </c>
      <c r="G94" s="11"/>
      <c r="H94" s="11"/>
      <c r="I94" s="11"/>
      <c r="J94" s="11"/>
      <c r="K94" s="10"/>
      <c r="L94" s="16"/>
    </row>
    <row r="95" spans="1:12" x14ac:dyDescent="0.25">
      <c r="A95" s="1">
        <f t="shared" si="3"/>
        <v>50</v>
      </c>
      <c r="B95" s="22">
        <v>2030</v>
      </c>
      <c r="C95" s="15">
        <v>47515</v>
      </c>
      <c r="D95" s="11">
        <f t="shared" si="4"/>
        <v>23958333.33333328</v>
      </c>
      <c r="E95" s="10"/>
      <c r="F95" s="24">
        <f t="shared" si="2"/>
        <v>520833.33333333331</v>
      </c>
      <c r="G95" s="11"/>
      <c r="H95" s="11"/>
      <c r="I95" s="11"/>
      <c r="J95" s="11"/>
      <c r="K95" s="10"/>
      <c r="L95" s="16"/>
    </row>
    <row r="96" spans="1:12" x14ac:dyDescent="0.25">
      <c r="A96" s="1">
        <f t="shared" si="3"/>
        <v>51</v>
      </c>
      <c r="B96" s="22">
        <v>2030</v>
      </c>
      <c r="C96" s="15">
        <v>47545</v>
      </c>
      <c r="D96" s="11">
        <f t="shared" si="4"/>
        <v>23437499.999999948</v>
      </c>
      <c r="E96" s="10"/>
      <c r="F96" s="24">
        <f t="shared" si="2"/>
        <v>520833.33333333331</v>
      </c>
      <c r="G96" s="11"/>
      <c r="H96" s="11"/>
      <c r="I96" s="11"/>
      <c r="J96" s="11"/>
      <c r="K96" s="10"/>
      <c r="L96" s="16"/>
    </row>
    <row r="97" spans="1:12" x14ac:dyDescent="0.25">
      <c r="A97" s="1">
        <f t="shared" si="3"/>
        <v>52</v>
      </c>
      <c r="B97" s="22">
        <v>2030</v>
      </c>
      <c r="C97" s="15">
        <v>47575</v>
      </c>
      <c r="D97" s="11">
        <f t="shared" si="4"/>
        <v>22916666.666666616</v>
      </c>
      <c r="E97" s="10"/>
      <c r="F97" s="24">
        <f t="shared" si="2"/>
        <v>520833.33333333331</v>
      </c>
      <c r="G97" s="11"/>
      <c r="H97" s="11"/>
      <c r="I97" s="11"/>
      <c r="J97" s="11"/>
      <c r="K97" s="10"/>
      <c r="L97" s="16"/>
    </row>
    <row r="98" spans="1:12" x14ac:dyDescent="0.25">
      <c r="A98" s="1">
        <f t="shared" si="3"/>
        <v>53</v>
      </c>
      <c r="B98" s="22">
        <v>2030</v>
      </c>
      <c r="C98" s="15">
        <v>47605</v>
      </c>
      <c r="D98" s="11">
        <f t="shared" si="4"/>
        <v>22395833.333333284</v>
      </c>
      <c r="E98" s="10"/>
      <c r="F98" s="24">
        <f t="shared" si="2"/>
        <v>520833.33333333331</v>
      </c>
      <c r="G98" s="11"/>
      <c r="H98" s="11"/>
      <c r="I98" s="11"/>
      <c r="J98" s="11"/>
      <c r="K98" s="10"/>
      <c r="L98" s="16"/>
    </row>
    <row r="99" spans="1:12" x14ac:dyDescent="0.25">
      <c r="A99" s="1">
        <f t="shared" si="3"/>
        <v>54</v>
      </c>
      <c r="B99" s="22">
        <v>2030</v>
      </c>
      <c r="C99" s="15">
        <v>47635</v>
      </c>
      <c r="D99" s="11">
        <f t="shared" si="4"/>
        <v>21874999.999999952</v>
      </c>
      <c r="E99" s="10"/>
      <c r="F99" s="24">
        <f t="shared" si="2"/>
        <v>520833.33333333331</v>
      </c>
      <c r="G99" s="11"/>
      <c r="H99" s="11"/>
      <c r="I99" s="11"/>
      <c r="J99" s="11"/>
      <c r="K99" s="10"/>
      <c r="L99" s="16"/>
    </row>
    <row r="100" spans="1:12" x14ac:dyDescent="0.25">
      <c r="A100" s="1">
        <f t="shared" si="3"/>
        <v>55</v>
      </c>
      <c r="B100" s="22">
        <v>2030</v>
      </c>
      <c r="C100" s="15">
        <v>47665</v>
      </c>
      <c r="D100" s="11">
        <f t="shared" si="4"/>
        <v>21354166.666666619</v>
      </c>
      <c r="E100" s="10"/>
      <c r="F100" s="24">
        <f t="shared" si="2"/>
        <v>520833.33333333331</v>
      </c>
      <c r="G100" s="11"/>
      <c r="H100" s="11"/>
      <c r="I100" s="11"/>
      <c r="J100" s="11"/>
      <c r="K100" s="10"/>
      <c r="L100" s="16"/>
    </row>
    <row r="101" spans="1:12" x14ac:dyDescent="0.25">
      <c r="A101" s="1">
        <f t="shared" si="3"/>
        <v>56</v>
      </c>
      <c r="B101" s="22">
        <v>2030</v>
      </c>
      <c r="C101" s="15">
        <v>47696</v>
      </c>
      <c r="D101" s="11">
        <f t="shared" si="4"/>
        <v>20833333.333333287</v>
      </c>
      <c r="E101" s="10"/>
      <c r="F101" s="24">
        <f t="shared" si="2"/>
        <v>520833.33333333331</v>
      </c>
      <c r="G101" s="11"/>
      <c r="H101" s="11"/>
      <c r="I101" s="11"/>
      <c r="J101" s="11"/>
      <c r="K101" s="10"/>
      <c r="L101" s="16"/>
    </row>
    <row r="102" spans="1:12" x14ac:dyDescent="0.25">
      <c r="A102" s="1">
        <f t="shared" si="3"/>
        <v>57</v>
      </c>
      <c r="B102" s="22">
        <v>2030</v>
      </c>
      <c r="C102" s="15">
        <v>47727</v>
      </c>
      <c r="D102" s="11">
        <f t="shared" si="4"/>
        <v>20312499.999999955</v>
      </c>
      <c r="E102" s="10"/>
      <c r="F102" s="24">
        <f t="shared" si="2"/>
        <v>520833.33333333331</v>
      </c>
      <c r="G102" s="11"/>
      <c r="H102" s="11"/>
      <c r="I102" s="11"/>
      <c r="J102" s="11"/>
      <c r="K102" s="10"/>
      <c r="L102" s="16"/>
    </row>
    <row r="103" spans="1:12" x14ac:dyDescent="0.25">
      <c r="A103" s="1">
        <f t="shared" si="3"/>
        <v>58</v>
      </c>
      <c r="B103" s="22">
        <v>2030</v>
      </c>
      <c r="C103" s="15">
        <v>47757</v>
      </c>
      <c r="D103" s="11">
        <f t="shared" si="4"/>
        <v>19791666.666666623</v>
      </c>
      <c r="E103" s="10"/>
      <c r="F103" s="24">
        <f t="shared" si="2"/>
        <v>520833.33333333331</v>
      </c>
      <c r="G103" s="11"/>
      <c r="H103" s="11"/>
      <c r="I103" s="11"/>
      <c r="J103" s="11"/>
      <c r="K103" s="10"/>
      <c r="L103" s="16"/>
    </row>
    <row r="104" spans="1:12" x14ac:dyDescent="0.25">
      <c r="A104" s="1">
        <f t="shared" si="3"/>
        <v>59</v>
      </c>
      <c r="B104" s="22">
        <v>2030</v>
      </c>
      <c r="C104" s="15">
        <v>47788</v>
      </c>
      <c r="D104" s="11">
        <f t="shared" si="4"/>
        <v>19270833.333333291</v>
      </c>
      <c r="E104" s="10"/>
      <c r="F104" s="24">
        <f t="shared" si="2"/>
        <v>520833.33333333331</v>
      </c>
      <c r="G104" s="11"/>
      <c r="H104" s="11"/>
      <c r="I104" s="11"/>
      <c r="J104" s="11"/>
      <c r="K104" s="10"/>
      <c r="L104" s="16"/>
    </row>
    <row r="105" spans="1:12" x14ac:dyDescent="0.25">
      <c r="A105" s="1">
        <f t="shared" si="3"/>
        <v>60</v>
      </c>
      <c r="B105" s="22">
        <v>2030</v>
      </c>
      <c r="C105" s="15">
        <v>47818</v>
      </c>
      <c r="D105" s="11">
        <f t="shared" si="4"/>
        <v>18749999.999999959</v>
      </c>
      <c r="E105" s="10"/>
      <c r="F105" s="24">
        <f t="shared" si="2"/>
        <v>520833.33333333331</v>
      </c>
      <c r="G105" s="11"/>
      <c r="H105" s="11"/>
      <c r="I105" s="11"/>
      <c r="J105" s="11"/>
      <c r="K105" s="10"/>
      <c r="L105" s="16"/>
    </row>
    <row r="106" spans="1:12" x14ac:dyDescent="0.25">
      <c r="A106" s="1">
        <f t="shared" si="3"/>
        <v>61</v>
      </c>
      <c r="B106" s="22">
        <v>2031</v>
      </c>
      <c r="C106" s="15">
        <v>47849</v>
      </c>
      <c r="D106" s="11">
        <f t="shared" si="4"/>
        <v>18229166.666666627</v>
      </c>
      <c r="E106" s="10"/>
      <c r="F106" s="24">
        <f t="shared" si="2"/>
        <v>520833.33333333331</v>
      </c>
      <c r="G106" s="11"/>
      <c r="H106" s="11"/>
      <c r="I106" s="11"/>
      <c r="J106" s="11"/>
      <c r="K106" s="10"/>
      <c r="L106" s="16"/>
    </row>
    <row r="107" spans="1:12" x14ac:dyDescent="0.25">
      <c r="A107" s="1">
        <f t="shared" si="3"/>
        <v>62</v>
      </c>
      <c r="B107" s="22">
        <v>2031</v>
      </c>
      <c r="C107" s="15">
        <v>47880</v>
      </c>
      <c r="D107" s="11">
        <f t="shared" si="4"/>
        <v>17708333.333333295</v>
      </c>
      <c r="E107" s="10"/>
      <c r="F107" s="24">
        <f t="shared" si="2"/>
        <v>520833.33333333331</v>
      </c>
      <c r="G107" s="11"/>
      <c r="H107" s="11"/>
      <c r="I107" s="11"/>
      <c r="J107" s="11"/>
      <c r="K107" s="10"/>
      <c r="L107" s="16"/>
    </row>
    <row r="108" spans="1:12" x14ac:dyDescent="0.25">
      <c r="A108" s="1">
        <f t="shared" si="3"/>
        <v>63</v>
      </c>
      <c r="B108" s="22">
        <v>2031</v>
      </c>
      <c r="C108" s="15">
        <v>47910</v>
      </c>
      <c r="D108" s="11">
        <f t="shared" si="4"/>
        <v>17187499.999999963</v>
      </c>
      <c r="E108" s="10"/>
      <c r="F108" s="24">
        <f t="shared" si="2"/>
        <v>520833.33333333331</v>
      </c>
      <c r="G108" s="11"/>
      <c r="H108" s="11"/>
      <c r="I108" s="11"/>
      <c r="J108" s="11"/>
      <c r="K108" s="10"/>
      <c r="L108" s="16"/>
    </row>
    <row r="109" spans="1:12" x14ac:dyDescent="0.25">
      <c r="A109" s="1">
        <f t="shared" si="3"/>
        <v>64</v>
      </c>
      <c r="B109" s="22">
        <v>2031</v>
      </c>
      <c r="C109" s="15">
        <v>47940</v>
      </c>
      <c r="D109" s="11">
        <f t="shared" si="4"/>
        <v>16666666.666666629</v>
      </c>
      <c r="E109" s="10"/>
      <c r="F109" s="24">
        <f t="shared" si="2"/>
        <v>520833.33333333331</v>
      </c>
      <c r="G109" s="11"/>
      <c r="H109" s="11"/>
      <c r="I109" s="11"/>
      <c r="J109" s="11"/>
      <c r="K109" s="10"/>
      <c r="L109" s="16"/>
    </row>
    <row r="110" spans="1:12" x14ac:dyDescent="0.25">
      <c r="A110" s="1">
        <f t="shared" si="3"/>
        <v>65</v>
      </c>
      <c r="B110" s="22">
        <v>2031</v>
      </c>
      <c r="C110" s="15">
        <v>47970</v>
      </c>
      <c r="D110" s="11">
        <f t="shared" si="4"/>
        <v>16145833.333333295</v>
      </c>
      <c r="E110" s="10"/>
      <c r="F110" s="24">
        <f t="shared" ref="F110:F141" si="5">$D$45/$F$6</f>
        <v>520833.33333333331</v>
      </c>
      <c r="G110" s="11"/>
      <c r="H110" s="11"/>
      <c r="I110" s="11"/>
      <c r="J110" s="11"/>
      <c r="K110" s="10"/>
      <c r="L110" s="16"/>
    </row>
    <row r="111" spans="1:12" x14ac:dyDescent="0.25">
      <c r="A111" s="1">
        <f t="shared" si="3"/>
        <v>66</v>
      </c>
      <c r="B111" s="22">
        <v>2031</v>
      </c>
      <c r="C111" s="15">
        <v>48000</v>
      </c>
      <c r="D111" s="11">
        <f t="shared" si="4"/>
        <v>15624999.999999961</v>
      </c>
      <c r="E111" s="10"/>
      <c r="F111" s="24">
        <f t="shared" si="5"/>
        <v>520833.33333333331</v>
      </c>
      <c r="G111" s="11"/>
      <c r="H111" s="11"/>
      <c r="I111" s="11"/>
      <c r="J111" s="11"/>
      <c r="K111" s="10"/>
      <c r="L111" s="16"/>
    </row>
    <row r="112" spans="1:12" x14ac:dyDescent="0.25">
      <c r="A112" s="1">
        <f t="shared" ref="A112:A140" si="6">A111+1</f>
        <v>67</v>
      </c>
      <c r="B112" s="22">
        <v>2031</v>
      </c>
      <c r="C112" s="15">
        <v>48030</v>
      </c>
      <c r="D112" s="11">
        <f t="shared" si="4"/>
        <v>15104166.666666627</v>
      </c>
      <c r="E112" s="10"/>
      <c r="F112" s="24">
        <f t="shared" si="5"/>
        <v>520833.33333333331</v>
      </c>
      <c r="G112" s="11"/>
      <c r="H112" s="11"/>
      <c r="I112" s="11"/>
      <c r="J112" s="11"/>
      <c r="K112" s="10"/>
      <c r="L112" s="16"/>
    </row>
    <row r="113" spans="1:12" x14ac:dyDescent="0.25">
      <c r="A113" s="1">
        <f t="shared" si="6"/>
        <v>68</v>
      </c>
      <c r="B113" s="22">
        <v>2031</v>
      </c>
      <c r="C113" s="15">
        <v>48061</v>
      </c>
      <c r="D113" s="11">
        <f t="shared" si="4"/>
        <v>14583333.333333293</v>
      </c>
      <c r="E113" s="10"/>
      <c r="F113" s="24">
        <f t="shared" si="5"/>
        <v>520833.33333333331</v>
      </c>
      <c r="G113" s="11"/>
      <c r="H113" s="11"/>
      <c r="I113" s="11"/>
      <c r="J113" s="11"/>
      <c r="K113" s="10"/>
      <c r="L113" s="16"/>
    </row>
    <row r="114" spans="1:12" x14ac:dyDescent="0.25">
      <c r="A114" s="1">
        <f t="shared" si="6"/>
        <v>69</v>
      </c>
      <c r="B114" s="22">
        <v>2031</v>
      </c>
      <c r="C114" s="15">
        <v>48092</v>
      </c>
      <c r="D114" s="11">
        <f t="shared" si="4"/>
        <v>14062499.999999959</v>
      </c>
      <c r="E114" s="10"/>
      <c r="F114" s="24">
        <f t="shared" si="5"/>
        <v>520833.33333333331</v>
      </c>
      <c r="G114" s="11"/>
      <c r="H114" s="11"/>
      <c r="I114" s="11"/>
      <c r="J114" s="11"/>
      <c r="K114" s="10"/>
      <c r="L114" s="16"/>
    </row>
    <row r="115" spans="1:12" x14ac:dyDescent="0.25">
      <c r="A115" s="1">
        <f t="shared" si="6"/>
        <v>70</v>
      </c>
      <c r="B115" s="22">
        <v>2031</v>
      </c>
      <c r="C115" s="15">
        <v>48122</v>
      </c>
      <c r="D115" s="11">
        <f t="shared" si="4"/>
        <v>13541666.666666625</v>
      </c>
      <c r="E115" s="10"/>
      <c r="F115" s="24">
        <f t="shared" si="5"/>
        <v>520833.33333333331</v>
      </c>
      <c r="G115" s="11"/>
      <c r="H115" s="11"/>
      <c r="I115" s="11"/>
      <c r="J115" s="11"/>
      <c r="K115" s="10"/>
      <c r="L115" s="16"/>
    </row>
    <row r="116" spans="1:12" x14ac:dyDescent="0.25">
      <c r="A116" s="1">
        <f t="shared" si="6"/>
        <v>71</v>
      </c>
      <c r="B116" s="22">
        <v>2031</v>
      </c>
      <c r="C116" s="15">
        <v>48153</v>
      </c>
      <c r="D116" s="11">
        <f t="shared" si="4"/>
        <v>13020833.333333291</v>
      </c>
      <c r="E116" s="10"/>
      <c r="F116" s="24">
        <f t="shared" si="5"/>
        <v>520833.33333333331</v>
      </c>
      <c r="G116" s="11"/>
      <c r="H116" s="11"/>
      <c r="I116" s="11"/>
      <c r="J116" s="11"/>
      <c r="K116" s="10"/>
      <c r="L116" s="16"/>
    </row>
    <row r="117" spans="1:12" x14ac:dyDescent="0.25">
      <c r="A117" s="1">
        <f t="shared" si="6"/>
        <v>72</v>
      </c>
      <c r="B117" s="22">
        <v>2031</v>
      </c>
      <c r="C117" s="15">
        <v>48183</v>
      </c>
      <c r="D117" s="11">
        <f t="shared" si="4"/>
        <v>12499999.999999957</v>
      </c>
      <c r="E117" s="10"/>
      <c r="F117" s="24">
        <f t="shared" si="5"/>
        <v>520833.33333333331</v>
      </c>
      <c r="G117" s="11"/>
      <c r="H117" s="11"/>
      <c r="I117" s="11"/>
      <c r="J117" s="11"/>
      <c r="K117" s="10"/>
      <c r="L117" s="16"/>
    </row>
    <row r="118" spans="1:12" x14ac:dyDescent="0.25">
      <c r="A118" s="1">
        <f t="shared" si="6"/>
        <v>73</v>
      </c>
      <c r="B118" s="22">
        <v>2032</v>
      </c>
      <c r="C118" s="15">
        <v>48214</v>
      </c>
      <c r="D118" s="11">
        <f t="shared" si="4"/>
        <v>11979166.666666623</v>
      </c>
      <c r="E118" s="10"/>
      <c r="F118" s="24">
        <f t="shared" si="5"/>
        <v>520833.33333333331</v>
      </c>
      <c r="G118" s="11"/>
      <c r="H118" s="11"/>
      <c r="I118" s="11"/>
      <c r="J118" s="11"/>
      <c r="K118" s="10"/>
      <c r="L118" s="16"/>
    </row>
    <row r="119" spans="1:12" x14ac:dyDescent="0.25">
      <c r="A119" s="1">
        <f t="shared" si="6"/>
        <v>74</v>
      </c>
      <c r="B119" s="22">
        <v>2032</v>
      </c>
      <c r="C119" s="15">
        <v>48245</v>
      </c>
      <c r="D119" s="11">
        <f t="shared" si="4"/>
        <v>11458333.333333289</v>
      </c>
      <c r="E119" s="10"/>
      <c r="F119" s="24">
        <f t="shared" si="5"/>
        <v>520833.33333333331</v>
      </c>
      <c r="G119" s="11"/>
      <c r="H119" s="11"/>
      <c r="I119" s="11"/>
      <c r="J119" s="11"/>
      <c r="K119" s="10"/>
      <c r="L119" s="16"/>
    </row>
    <row r="120" spans="1:12" x14ac:dyDescent="0.25">
      <c r="A120" s="1">
        <f t="shared" si="6"/>
        <v>75</v>
      </c>
      <c r="B120" s="22">
        <v>2032</v>
      </c>
      <c r="C120" s="15">
        <v>48275</v>
      </c>
      <c r="D120" s="11">
        <f t="shared" si="4"/>
        <v>10937499.999999955</v>
      </c>
      <c r="E120" s="10"/>
      <c r="F120" s="24">
        <f t="shared" si="5"/>
        <v>520833.33333333331</v>
      </c>
      <c r="G120" s="11"/>
      <c r="H120" s="11"/>
      <c r="I120" s="11"/>
      <c r="J120" s="11"/>
      <c r="K120" s="10"/>
      <c r="L120" s="16"/>
    </row>
    <row r="121" spans="1:12" x14ac:dyDescent="0.25">
      <c r="A121" s="1">
        <f t="shared" si="6"/>
        <v>76</v>
      </c>
      <c r="B121" s="22">
        <v>2032</v>
      </c>
      <c r="C121" s="15">
        <v>48305</v>
      </c>
      <c r="D121" s="11">
        <f t="shared" si="4"/>
        <v>10416666.666666621</v>
      </c>
      <c r="E121" s="10"/>
      <c r="F121" s="24">
        <f t="shared" si="5"/>
        <v>520833.33333333331</v>
      </c>
      <c r="G121" s="11"/>
      <c r="H121" s="11"/>
      <c r="I121" s="11"/>
      <c r="J121" s="11"/>
      <c r="K121" s="10"/>
      <c r="L121" s="16"/>
    </row>
    <row r="122" spans="1:12" x14ac:dyDescent="0.25">
      <c r="A122" s="1">
        <f t="shared" si="6"/>
        <v>77</v>
      </c>
      <c r="B122" s="22">
        <v>2032</v>
      </c>
      <c r="C122" s="15">
        <v>48335</v>
      </c>
      <c r="D122" s="11">
        <f t="shared" si="4"/>
        <v>9895833.3333332874</v>
      </c>
      <c r="E122" s="10"/>
      <c r="F122" s="24">
        <f t="shared" si="5"/>
        <v>520833.33333333331</v>
      </c>
      <c r="G122" s="11"/>
      <c r="H122" s="11"/>
      <c r="I122" s="11"/>
      <c r="J122" s="11"/>
      <c r="K122" s="10"/>
      <c r="L122" s="16"/>
    </row>
    <row r="123" spans="1:12" x14ac:dyDescent="0.25">
      <c r="A123" s="1">
        <f t="shared" si="6"/>
        <v>78</v>
      </c>
      <c r="B123" s="22">
        <v>2032</v>
      </c>
      <c r="C123" s="15">
        <v>48366</v>
      </c>
      <c r="D123" s="11">
        <f t="shared" si="4"/>
        <v>9374999.9999999534</v>
      </c>
      <c r="E123" s="10"/>
      <c r="F123" s="24">
        <f t="shared" si="5"/>
        <v>520833.33333333331</v>
      </c>
      <c r="G123" s="11"/>
      <c r="H123" s="11"/>
      <c r="I123" s="11"/>
      <c r="J123" s="11"/>
      <c r="K123" s="10"/>
      <c r="L123" s="16"/>
    </row>
    <row r="124" spans="1:12" x14ac:dyDescent="0.25">
      <c r="A124" s="1">
        <f t="shared" si="6"/>
        <v>79</v>
      </c>
      <c r="B124" s="22">
        <v>2032</v>
      </c>
      <c r="C124" s="15">
        <v>48396</v>
      </c>
      <c r="D124" s="11">
        <f t="shared" si="4"/>
        <v>8854166.6666666195</v>
      </c>
      <c r="E124" s="10"/>
      <c r="F124" s="24">
        <f t="shared" si="5"/>
        <v>520833.33333333331</v>
      </c>
      <c r="G124" s="11"/>
      <c r="H124" s="11"/>
      <c r="I124" s="11"/>
      <c r="J124" s="11"/>
      <c r="K124" s="10"/>
      <c r="L124" s="16"/>
    </row>
    <row r="125" spans="1:12" x14ac:dyDescent="0.25">
      <c r="A125" s="1">
        <f t="shared" si="6"/>
        <v>80</v>
      </c>
      <c r="B125" s="22">
        <v>2032</v>
      </c>
      <c r="C125" s="15">
        <v>48427</v>
      </c>
      <c r="D125" s="11">
        <f t="shared" si="4"/>
        <v>8333333.3333332865</v>
      </c>
      <c r="E125" s="10"/>
      <c r="F125" s="24">
        <f t="shared" si="5"/>
        <v>520833.33333333331</v>
      </c>
      <c r="G125" s="11"/>
      <c r="H125" s="11"/>
      <c r="I125" s="11"/>
      <c r="J125" s="11"/>
      <c r="K125" s="10"/>
      <c r="L125" s="16"/>
    </row>
    <row r="126" spans="1:12" x14ac:dyDescent="0.25">
      <c r="A126" s="1">
        <f t="shared" si="6"/>
        <v>81</v>
      </c>
      <c r="B126" s="22">
        <v>2032</v>
      </c>
      <c r="C126" s="15">
        <v>48458</v>
      </c>
      <c r="D126" s="11">
        <f t="shared" si="4"/>
        <v>7812499.9999999534</v>
      </c>
      <c r="E126" s="10"/>
      <c r="F126" s="24">
        <f t="shared" si="5"/>
        <v>520833.33333333331</v>
      </c>
      <c r="G126" s="11"/>
      <c r="H126" s="11"/>
      <c r="I126" s="11"/>
      <c r="J126" s="11"/>
      <c r="K126" s="10"/>
      <c r="L126" s="16"/>
    </row>
    <row r="127" spans="1:12" x14ac:dyDescent="0.25">
      <c r="A127" s="1">
        <f t="shared" si="6"/>
        <v>82</v>
      </c>
      <c r="B127" s="22">
        <v>2032</v>
      </c>
      <c r="C127" s="15">
        <v>48488</v>
      </c>
      <c r="D127" s="11">
        <f t="shared" si="4"/>
        <v>7291666.6666666204</v>
      </c>
      <c r="E127" s="10"/>
      <c r="F127" s="24">
        <f t="shared" si="5"/>
        <v>520833.33333333331</v>
      </c>
      <c r="G127" s="11"/>
      <c r="H127" s="11"/>
      <c r="I127" s="11"/>
      <c r="J127" s="11"/>
      <c r="K127" s="10"/>
      <c r="L127" s="16"/>
    </row>
    <row r="128" spans="1:12" x14ac:dyDescent="0.25">
      <c r="A128" s="1">
        <f t="shared" si="6"/>
        <v>83</v>
      </c>
      <c r="B128" s="22">
        <v>2032</v>
      </c>
      <c r="C128" s="15">
        <v>48519</v>
      </c>
      <c r="D128" s="11">
        <f t="shared" si="4"/>
        <v>6770833.3333332874</v>
      </c>
      <c r="E128" s="10"/>
      <c r="F128" s="24">
        <f t="shared" si="5"/>
        <v>520833.33333333331</v>
      </c>
      <c r="G128" s="11"/>
      <c r="H128" s="11"/>
      <c r="I128" s="11"/>
      <c r="J128" s="11"/>
      <c r="K128" s="10"/>
      <c r="L128" s="16"/>
    </row>
    <row r="129" spans="1:12" x14ac:dyDescent="0.25">
      <c r="A129" s="1">
        <f t="shared" si="6"/>
        <v>84</v>
      </c>
      <c r="B129" s="22">
        <v>2032</v>
      </c>
      <c r="C129" s="15">
        <v>48549</v>
      </c>
      <c r="D129" s="11">
        <f t="shared" si="4"/>
        <v>6249999.9999999544</v>
      </c>
      <c r="E129" s="10"/>
      <c r="F129" s="24">
        <f t="shared" si="5"/>
        <v>520833.33333333331</v>
      </c>
      <c r="G129" s="11"/>
      <c r="H129" s="11"/>
      <c r="I129" s="11"/>
      <c r="J129" s="11"/>
      <c r="K129" s="10"/>
      <c r="L129" s="16"/>
    </row>
    <row r="130" spans="1:12" x14ac:dyDescent="0.25">
      <c r="A130" s="1">
        <f t="shared" si="6"/>
        <v>85</v>
      </c>
      <c r="B130" s="22">
        <v>2033</v>
      </c>
      <c r="C130" s="15">
        <v>48580</v>
      </c>
      <c r="D130" s="11">
        <f t="shared" si="4"/>
        <v>5729166.6666666213</v>
      </c>
      <c r="E130" s="10"/>
      <c r="F130" s="24">
        <f t="shared" si="5"/>
        <v>520833.33333333331</v>
      </c>
      <c r="G130" s="11"/>
      <c r="H130" s="11"/>
      <c r="I130" s="11"/>
      <c r="J130" s="11"/>
      <c r="K130" s="10"/>
      <c r="L130" s="16"/>
    </row>
    <row r="131" spans="1:12" x14ac:dyDescent="0.25">
      <c r="A131" s="1">
        <f t="shared" si="6"/>
        <v>86</v>
      </c>
      <c r="B131" s="22">
        <v>2033</v>
      </c>
      <c r="C131" s="15">
        <v>48611</v>
      </c>
      <c r="D131" s="11">
        <f t="shared" si="4"/>
        <v>5208333.3333332883</v>
      </c>
      <c r="E131" s="10"/>
      <c r="F131" s="24">
        <f t="shared" si="5"/>
        <v>520833.33333333331</v>
      </c>
      <c r="G131" s="11"/>
      <c r="H131" s="11"/>
      <c r="I131" s="11"/>
      <c r="J131" s="11"/>
      <c r="K131" s="10"/>
      <c r="L131" s="16"/>
    </row>
    <row r="132" spans="1:12" x14ac:dyDescent="0.25">
      <c r="A132" s="1">
        <f t="shared" si="6"/>
        <v>87</v>
      </c>
      <c r="B132" s="22">
        <v>2033</v>
      </c>
      <c r="C132" s="15">
        <v>48641</v>
      </c>
      <c r="D132" s="11">
        <f t="shared" si="4"/>
        <v>4687499.9999999553</v>
      </c>
      <c r="E132" s="10"/>
      <c r="F132" s="24">
        <f t="shared" si="5"/>
        <v>520833.33333333331</v>
      </c>
      <c r="G132" s="11"/>
      <c r="H132" s="11"/>
      <c r="I132" s="11"/>
      <c r="J132" s="11"/>
      <c r="K132" s="10"/>
      <c r="L132" s="16"/>
    </row>
    <row r="133" spans="1:12" x14ac:dyDescent="0.25">
      <c r="A133" s="1">
        <f t="shared" si="6"/>
        <v>88</v>
      </c>
      <c r="B133" s="22">
        <v>2033</v>
      </c>
      <c r="C133" s="15">
        <v>48671</v>
      </c>
      <c r="D133" s="11">
        <f t="shared" si="4"/>
        <v>4166666.6666666218</v>
      </c>
      <c r="E133" s="10"/>
      <c r="F133" s="24">
        <f t="shared" si="5"/>
        <v>520833.33333333331</v>
      </c>
      <c r="G133" s="11"/>
      <c r="H133" s="11"/>
      <c r="I133" s="11"/>
      <c r="J133" s="11"/>
      <c r="K133" s="10"/>
      <c r="L133" s="16"/>
    </row>
    <row r="134" spans="1:12" x14ac:dyDescent="0.25">
      <c r="A134" s="1">
        <f t="shared" si="6"/>
        <v>89</v>
      </c>
      <c r="B134" s="22">
        <v>2033</v>
      </c>
      <c r="C134" s="15">
        <v>48701</v>
      </c>
      <c r="D134" s="11">
        <f t="shared" si="4"/>
        <v>3645833.3333332883</v>
      </c>
      <c r="E134" s="10"/>
      <c r="F134" s="24">
        <f t="shared" si="5"/>
        <v>520833.33333333331</v>
      </c>
      <c r="G134" s="11"/>
      <c r="H134" s="11"/>
      <c r="I134" s="11"/>
      <c r="J134" s="11"/>
      <c r="K134" s="10"/>
      <c r="L134" s="16"/>
    </row>
    <row r="135" spans="1:12" x14ac:dyDescent="0.25">
      <c r="A135" s="1">
        <f t="shared" si="6"/>
        <v>90</v>
      </c>
      <c r="B135" s="22">
        <v>2033</v>
      </c>
      <c r="C135" s="15">
        <v>48731</v>
      </c>
      <c r="D135" s="11">
        <f t="shared" si="4"/>
        <v>3124999.9999999548</v>
      </c>
      <c r="E135" s="10"/>
      <c r="F135" s="24">
        <f t="shared" si="5"/>
        <v>520833.33333333331</v>
      </c>
      <c r="G135" s="11"/>
      <c r="H135" s="11"/>
      <c r="I135" s="11"/>
      <c r="J135" s="11"/>
      <c r="K135" s="10"/>
      <c r="L135" s="16"/>
    </row>
    <row r="136" spans="1:12" x14ac:dyDescent="0.25">
      <c r="A136" s="1">
        <f t="shared" si="6"/>
        <v>91</v>
      </c>
      <c r="B136" s="22">
        <v>2033</v>
      </c>
      <c r="C136" s="15">
        <v>48761</v>
      </c>
      <c r="D136" s="11">
        <f t="shared" si="4"/>
        <v>2604166.6666666213</v>
      </c>
      <c r="E136" s="10"/>
      <c r="F136" s="24">
        <f t="shared" si="5"/>
        <v>520833.33333333331</v>
      </c>
      <c r="G136" s="11"/>
      <c r="H136" s="11"/>
      <c r="I136" s="11"/>
      <c r="J136" s="11"/>
      <c r="K136" s="10"/>
      <c r="L136" s="16"/>
    </row>
    <row r="137" spans="1:12" x14ac:dyDescent="0.25">
      <c r="A137" s="1">
        <f t="shared" si="6"/>
        <v>92</v>
      </c>
      <c r="B137" s="22">
        <v>2033</v>
      </c>
      <c r="C137" s="15">
        <v>48792</v>
      </c>
      <c r="D137" s="11">
        <f t="shared" si="4"/>
        <v>2083333.3333332881</v>
      </c>
      <c r="E137" s="10"/>
      <c r="F137" s="24">
        <f t="shared" si="5"/>
        <v>520833.33333333331</v>
      </c>
      <c r="G137" s="11"/>
      <c r="H137" s="11"/>
      <c r="I137" s="11"/>
      <c r="J137" s="11"/>
      <c r="K137" s="10"/>
      <c r="L137" s="16"/>
    </row>
    <row r="138" spans="1:12" x14ac:dyDescent="0.25">
      <c r="A138" s="1">
        <f t="shared" si="6"/>
        <v>93</v>
      </c>
      <c r="B138" s="22">
        <v>2033</v>
      </c>
      <c r="C138" s="15">
        <v>48823</v>
      </c>
      <c r="D138" s="11">
        <f t="shared" si="4"/>
        <v>1562499.9999999548</v>
      </c>
      <c r="E138" s="10"/>
      <c r="F138" s="24">
        <f t="shared" si="5"/>
        <v>520833.33333333331</v>
      </c>
      <c r="G138" s="11"/>
      <c r="H138" s="11"/>
      <c r="I138" s="11"/>
      <c r="J138" s="11"/>
      <c r="K138" s="10"/>
      <c r="L138" s="16"/>
    </row>
    <row r="139" spans="1:12" x14ac:dyDescent="0.25">
      <c r="A139" s="1">
        <f t="shared" si="6"/>
        <v>94</v>
      </c>
      <c r="B139" s="22">
        <v>2033</v>
      </c>
      <c r="C139" s="15">
        <v>48853</v>
      </c>
      <c r="D139" s="11">
        <f t="shared" si="4"/>
        <v>1041666.6666666216</v>
      </c>
      <c r="E139" s="10"/>
      <c r="F139" s="24">
        <f t="shared" si="5"/>
        <v>520833.33333333331</v>
      </c>
      <c r="G139" s="11"/>
      <c r="H139" s="11"/>
      <c r="I139" s="11"/>
      <c r="J139" s="11"/>
      <c r="K139" s="10"/>
      <c r="L139" s="16"/>
    </row>
    <row r="140" spans="1:12" x14ac:dyDescent="0.25">
      <c r="A140" s="1">
        <f t="shared" si="6"/>
        <v>95</v>
      </c>
      <c r="B140" s="22">
        <v>2033</v>
      </c>
      <c r="C140" s="15">
        <v>48884</v>
      </c>
      <c r="D140" s="11">
        <f t="shared" si="4"/>
        <v>520833.33333328826</v>
      </c>
      <c r="E140" s="10"/>
      <c r="F140" s="24">
        <f t="shared" si="5"/>
        <v>520833.33333333331</v>
      </c>
      <c r="G140" s="11"/>
      <c r="H140" s="11"/>
      <c r="I140" s="11"/>
      <c r="J140" s="11"/>
      <c r="K140" s="10"/>
      <c r="L140" s="16"/>
    </row>
    <row r="141" spans="1:12" ht="13.8" thickBot="1" x14ac:dyDescent="0.3">
      <c r="A141" s="1">
        <v>96</v>
      </c>
      <c r="B141" s="22">
        <v>2033</v>
      </c>
      <c r="C141" s="15">
        <v>48914</v>
      </c>
      <c r="D141" s="11">
        <f t="shared" si="4"/>
        <v>-4.5052729547023773E-8</v>
      </c>
      <c r="E141" s="10"/>
      <c r="F141" s="24">
        <f t="shared" si="5"/>
        <v>520833.33333333331</v>
      </c>
      <c r="G141" s="11"/>
      <c r="H141" s="11"/>
      <c r="I141" s="11"/>
      <c r="J141" s="11"/>
      <c r="K141" s="10"/>
      <c r="L141" s="16"/>
    </row>
    <row r="142" spans="1:12" hidden="1" x14ac:dyDescent="0.25">
      <c r="B142" s="22"/>
      <c r="C142" s="15"/>
      <c r="D142" s="11"/>
      <c r="E142" s="10"/>
      <c r="F142" s="24"/>
      <c r="G142" s="11"/>
      <c r="H142" s="11"/>
      <c r="I142" s="11"/>
      <c r="J142" s="11"/>
      <c r="K142" s="10"/>
      <c r="L142" s="16"/>
    </row>
    <row r="143" spans="1:12" hidden="1" x14ac:dyDescent="0.25">
      <c r="B143" s="22"/>
      <c r="C143" s="15"/>
      <c r="D143" s="11"/>
      <c r="E143" s="10"/>
      <c r="F143" s="24"/>
      <c r="G143" s="11"/>
      <c r="H143" s="11"/>
      <c r="I143" s="11"/>
      <c r="J143" s="11"/>
      <c r="K143" s="10"/>
      <c r="L143" s="16"/>
    </row>
    <row r="144" spans="1:12" hidden="1" x14ac:dyDescent="0.25">
      <c r="B144" s="22"/>
      <c r="C144" s="15"/>
      <c r="D144" s="11"/>
      <c r="E144" s="10"/>
      <c r="F144" s="24"/>
      <c r="G144" s="11"/>
      <c r="H144" s="11"/>
      <c r="I144" s="11"/>
      <c r="J144" s="11"/>
      <c r="K144" s="10"/>
      <c r="L144" s="16"/>
    </row>
    <row r="145" spans="2:12" hidden="1" x14ac:dyDescent="0.25">
      <c r="B145" s="22"/>
      <c r="C145" s="15"/>
      <c r="D145" s="11"/>
      <c r="E145" s="10"/>
      <c r="F145" s="24"/>
      <c r="G145" s="11"/>
      <c r="H145" s="11"/>
      <c r="I145" s="11"/>
      <c r="J145" s="11"/>
      <c r="K145" s="10"/>
      <c r="L145" s="16"/>
    </row>
    <row r="146" spans="2:12" hidden="1" x14ac:dyDescent="0.25">
      <c r="B146" s="22"/>
      <c r="C146" s="15"/>
      <c r="D146" s="11"/>
      <c r="E146" s="10"/>
      <c r="F146" s="24"/>
      <c r="G146" s="11"/>
      <c r="H146" s="11"/>
      <c r="I146" s="11"/>
      <c r="J146" s="11"/>
      <c r="K146" s="10"/>
      <c r="L146" s="16"/>
    </row>
    <row r="147" spans="2:12" hidden="1" x14ac:dyDescent="0.25">
      <c r="B147" s="22"/>
      <c r="C147" s="15"/>
      <c r="D147" s="11"/>
      <c r="E147" s="10"/>
      <c r="F147" s="24"/>
      <c r="G147" s="11"/>
      <c r="H147" s="11"/>
      <c r="I147" s="11"/>
      <c r="J147" s="11"/>
      <c r="K147" s="10"/>
      <c r="L147" s="16"/>
    </row>
    <row r="148" spans="2:12" hidden="1" x14ac:dyDescent="0.25">
      <c r="B148" s="22"/>
      <c r="C148" s="15"/>
      <c r="D148" s="11"/>
      <c r="E148" s="10"/>
      <c r="F148" s="24"/>
      <c r="G148" s="11"/>
      <c r="H148" s="11"/>
      <c r="I148" s="11"/>
      <c r="J148" s="11"/>
      <c r="K148" s="10"/>
      <c r="L148" s="16"/>
    </row>
    <row r="149" spans="2:12" hidden="1" x14ac:dyDescent="0.25">
      <c r="B149" s="22"/>
      <c r="C149" s="15"/>
      <c r="D149" s="11"/>
      <c r="E149" s="10"/>
      <c r="F149" s="24"/>
      <c r="G149" s="11"/>
      <c r="H149" s="11"/>
      <c r="I149" s="11"/>
      <c r="J149" s="11"/>
      <c r="K149" s="10"/>
      <c r="L149" s="16"/>
    </row>
    <row r="150" spans="2:12" hidden="1" x14ac:dyDescent="0.25">
      <c r="B150" s="22"/>
      <c r="C150" s="15"/>
      <c r="D150" s="11"/>
      <c r="E150" s="10"/>
      <c r="F150" s="24"/>
      <c r="G150" s="11"/>
      <c r="H150" s="11"/>
      <c r="I150" s="11"/>
      <c r="J150" s="11"/>
      <c r="K150" s="10"/>
      <c r="L150" s="16"/>
    </row>
    <row r="151" spans="2:12" hidden="1" x14ac:dyDescent="0.25">
      <c r="B151" s="22"/>
      <c r="C151" s="15"/>
      <c r="D151" s="11"/>
      <c r="E151" s="10"/>
      <c r="F151" s="24"/>
      <c r="G151" s="11"/>
      <c r="H151" s="11"/>
      <c r="I151" s="11"/>
      <c r="J151" s="11"/>
      <c r="K151" s="10"/>
      <c r="L151" s="16"/>
    </row>
    <row r="152" spans="2:12" hidden="1" x14ac:dyDescent="0.25">
      <c r="B152" s="22"/>
      <c r="C152" s="15"/>
      <c r="D152" s="11"/>
      <c r="E152" s="10"/>
      <c r="F152" s="24"/>
      <c r="G152" s="11"/>
      <c r="H152" s="11"/>
      <c r="I152" s="11"/>
      <c r="J152" s="11"/>
      <c r="K152" s="10"/>
      <c r="L152" s="16"/>
    </row>
    <row r="153" spans="2:12" hidden="1" x14ac:dyDescent="0.25">
      <c r="B153" s="22"/>
      <c r="C153" s="15"/>
      <c r="D153" s="11"/>
      <c r="E153" s="10"/>
      <c r="F153" s="24"/>
      <c r="G153" s="11"/>
      <c r="H153" s="11"/>
      <c r="I153" s="11"/>
      <c r="J153" s="11"/>
      <c r="K153" s="10"/>
      <c r="L153" s="16"/>
    </row>
    <row r="154" spans="2:12" hidden="1" x14ac:dyDescent="0.25">
      <c r="B154" s="22"/>
      <c r="C154" s="15"/>
      <c r="D154" s="11"/>
      <c r="E154" s="10"/>
      <c r="F154" s="24"/>
      <c r="G154" s="11"/>
      <c r="H154" s="11"/>
      <c r="I154" s="11"/>
      <c r="J154" s="11"/>
      <c r="K154" s="10"/>
      <c r="L154" s="16"/>
    </row>
    <row r="155" spans="2:12" hidden="1" x14ac:dyDescent="0.25">
      <c r="B155" s="22"/>
      <c r="C155" s="15"/>
      <c r="D155" s="11"/>
      <c r="E155" s="10"/>
      <c r="F155" s="24"/>
      <c r="G155" s="11"/>
      <c r="H155" s="11"/>
      <c r="I155" s="11"/>
      <c r="J155" s="11"/>
      <c r="K155" s="10"/>
      <c r="L155" s="16"/>
    </row>
    <row r="156" spans="2:12" hidden="1" x14ac:dyDescent="0.25">
      <c r="B156" s="22"/>
      <c r="C156" s="10"/>
      <c r="D156" s="10"/>
      <c r="E156" s="10"/>
      <c r="F156" s="23"/>
      <c r="G156" s="10"/>
      <c r="H156" s="10"/>
      <c r="I156" s="10"/>
      <c r="J156" s="10"/>
      <c r="K156" s="10"/>
      <c r="L156" s="10"/>
    </row>
    <row r="157" spans="2:12" s="9" customFormat="1" ht="13.8" thickBot="1" x14ac:dyDescent="0.3">
      <c r="B157" s="35"/>
      <c r="C157" s="36" t="s">
        <v>11</v>
      </c>
      <c r="D157" s="36"/>
      <c r="E157" s="36"/>
      <c r="F157" s="37">
        <f>SUM(F46:F141)</f>
        <v>50000000.000000045</v>
      </c>
      <c r="G157" s="18"/>
      <c r="H157" s="18"/>
      <c r="I157" s="18"/>
      <c r="J157" s="18"/>
      <c r="K157" s="18"/>
      <c r="L157" s="17"/>
    </row>
    <row r="159" spans="2:12" x14ac:dyDescent="0.25">
      <c r="G159" s="3"/>
    </row>
    <row r="174" spans="6:6" x14ac:dyDescent="0.25">
      <c r="F17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credit50mil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VMB 2</dc:creator>
  <cp:lastModifiedBy>VMB 2</cp:lastModifiedBy>
  <dcterms:created xsi:type="dcterms:W3CDTF">2023-08-18T11:32:03Z</dcterms:created>
  <dcterms:modified xsi:type="dcterms:W3CDTF">2023-08-18T11:37:40Z</dcterms:modified>
</cp:coreProperties>
</file>